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1338117f7624b7/Plocha/Tomáš/stránky oknasvunidreva.cz/SPANECO/STŘEŠNÍ OKNA/FOTO/PREMIUM Výklopně-kyvné střešní okno GPL/"/>
    </mc:Choice>
  </mc:AlternateContent>
  <xr:revisionPtr revIDLastSave="0" documentId="11_6246A38CB19211E5B80C42911A027A0443AA5CAE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</sheets>
  <definedNames>
    <definedName name="v.02">'Návod k použití'!$J$1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E20" i="7" l="1"/>
  <c r="C20" i="7"/>
  <c r="H18" i="7" l="1"/>
  <c r="H9" i="7"/>
  <c r="H11" i="7" s="1"/>
  <c r="M21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41" i="7"/>
  <c r="I41" i="7"/>
  <c r="J41" i="7"/>
  <c r="H42" i="7"/>
  <c r="I42" i="7"/>
  <c r="J42" i="7"/>
  <c r="H43" i="7"/>
  <c r="I43" i="7"/>
  <c r="J43" i="7"/>
  <c r="H44" i="7"/>
  <c r="I44" i="7"/>
  <c r="J44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3" i="7"/>
  <c r="I53" i="7"/>
  <c r="J53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H69" i="7"/>
  <c r="I69" i="7"/>
  <c r="J69" i="7"/>
  <c r="H70" i="7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H110" i="7"/>
  <c r="I110" i="7"/>
  <c r="J110" i="7"/>
  <c r="H111" i="7"/>
  <c r="I111" i="7"/>
  <c r="J111" i="7"/>
  <c r="H112" i="7"/>
  <c r="I112" i="7"/>
  <c r="J112" i="7"/>
  <c r="H113" i="7"/>
  <c r="I113" i="7"/>
  <c r="J113" i="7"/>
  <c r="H114" i="7"/>
  <c r="I114" i="7"/>
  <c r="J114" i="7"/>
  <c r="H115" i="7"/>
  <c r="I115" i="7"/>
  <c r="J115" i="7"/>
  <c r="H116" i="7"/>
  <c r="I116" i="7"/>
  <c r="J116" i="7"/>
  <c r="H117" i="7"/>
  <c r="I117" i="7"/>
  <c r="J117" i="7"/>
  <c r="H118" i="7"/>
  <c r="I118" i="7"/>
  <c r="J118" i="7"/>
  <c r="H119" i="7"/>
  <c r="I119" i="7"/>
  <c r="J119" i="7"/>
  <c r="H120" i="7"/>
  <c r="I120" i="7"/>
  <c r="J120" i="7"/>
  <c r="H121" i="7"/>
  <c r="I121" i="7"/>
  <c r="J121" i="7"/>
  <c r="H122" i="7"/>
  <c r="I122" i="7"/>
  <c r="J122" i="7"/>
  <c r="H123" i="7"/>
  <c r="I123" i="7"/>
  <c r="J123" i="7"/>
  <c r="H124" i="7"/>
  <c r="I124" i="7"/>
  <c r="J124" i="7"/>
  <c r="H125" i="7"/>
  <c r="I125" i="7"/>
  <c r="J125" i="7"/>
  <c r="H126" i="7"/>
  <c r="I126" i="7"/>
  <c r="J126" i="7"/>
  <c r="H127" i="7"/>
  <c r="I127" i="7"/>
  <c r="J127" i="7"/>
  <c r="H128" i="7"/>
  <c r="I128" i="7"/>
  <c r="J128" i="7"/>
  <c r="H129" i="7"/>
  <c r="I129" i="7"/>
  <c r="J129" i="7"/>
  <c r="H130" i="7"/>
  <c r="I130" i="7"/>
  <c r="J130" i="7"/>
  <c r="H131" i="7"/>
  <c r="I131" i="7"/>
  <c r="J131" i="7"/>
  <c r="H132" i="7"/>
  <c r="I132" i="7"/>
  <c r="J132" i="7"/>
  <c r="H133" i="7"/>
  <c r="I133" i="7"/>
  <c r="J133" i="7"/>
  <c r="H134" i="7"/>
  <c r="I134" i="7"/>
  <c r="J134" i="7"/>
  <c r="H135" i="7"/>
  <c r="I135" i="7"/>
  <c r="J135" i="7"/>
  <c r="H136" i="7"/>
  <c r="I136" i="7"/>
  <c r="J136" i="7"/>
  <c r="H137" i="7"/>
  <c r="I137" i="7"/>
  <c r="J137" i="7"/>
  <c r="H138" i="7"/>
  <c r="I138" i="7"/>
  <c r="J138" i="7"/>
  <c r="H139" i="7"/>
  <c r="I139" i="7"/>
  <c r="J139" i="7"/>
  <c r="H140" i="7"/>
  <c r="I140" i="7"/>
  <c r="J140" i="7"/>
  <c r="H141" i="7"/>
  <c r="I141" i="7"/>
  <c r="J141" i="7"/>
  <c r="H142" i="7"/>
  <c r="I142" i="7"/>
  <c r="J142" i="7"/>
  <c r="H143" i="7"/>
  <c r="I143" i="7"/>
  <c r="J143" i="7"/>
  <c r="H144" i="7"/>
  <c r="I144" i="7"/>
  <c r="J144" i="7"/>
  <c r="H145" i="7"/>
  <c r="I145" i="7"/>
  <c r="J145" i="7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H156" i="7"/>
  <c r="I156" i="7"/>
  <c r="J156" i="7"/>
  <c r="H157" i="7"/>
  <c r="I157" i="7"/>
  <c r="J157" i="7"/>
  <c r="H158" i="7"/>
  <c r="I158" i="7"/>
  <c r="J158" i="7"/>
  <c r="H159" i="7"/>
  <c r="I159" i="7"/>
  <c r="J159" i="7"/>
  <c r="H160" i="7"/>
  <c r="I160" i="7"/>
  <c r="J160" i="7"/>
  <c r="H161" i="7"/>
  <c r="I161" i="7"/>
  <c r="J161" i="7"/>
  <c r="H162" i="7"/>
  <c r="I162" i="7"/>
  <c r="J162" i="7"/>
  <c r="H163" i="7"/>
  <c r="I163" i="7"/>
  <c r="J163" i="7"/>
  <c r="H164" i="7"/>
  <c r="I164" i="7"/>
  <c r="J164" i="7"/>
  <c r="H165" i="7"/>
  <c r="I165" i="7"/>
  <c r="J165" i="7"/>
  <c r="H166" i="7"/>
  <c r="I166" i="7"/>
  <c r="J166" i="7"/>
  <c r="H167" i="7"/>
  <c r="I167" i="7"/>
  <c r="J167" i="7"/>
  <c r="H168" i="7"/>
  <c r="I168" i="7"/>
  <c r="J168" i="7"/>
  <c r="H169" i="7"/>
  <c r="I169" i="7"/>
  <c r="J169" i="7"/>
  <c r="H170" i="7"/>
  <c r="I170" i="7"/>
  <c r="J170" i="7"/>
  <c r="H171" i="7"/>
  <c r="I171" i="7"/>
  <c r="J171" i="7"/>
  <c r="H172" i="7"/>
  <c r="I172" i="7"/>
  <c r="J172" i="7"/>
  <c r="H173" i="7"/>
  <c r="I173" i="7"/>
  <c r="J173" i="7"/>
  <c r="H174" i="7"/>
  <c r="I174" i="7"/>
  <c r="J174" i="7"/>
  <c r="H175" i="7"/>
  <c r="I175" i="7"/>
  <c r="J175" i="7"/>
  <c r="H176" i="7"/>
  <c r="I176" i="7"/>
  <c r="J176" i="7"/>
  <c r="H177" i="7"/>
  <c r="I177" i="7"/>
  <c r="J177" i="7"/>
  <c r="H178" i="7"/>
  <c r="I178" i="7"/>
  <c r="J178" i="7"/>
  <c r="H179" i="7"/>
  <c r="I179" i="7"/>
  <c r="J179" i="7"/>
  <c r="H180" i="7"/>
  <c r="I180" i="7"/>
  <c r="J180" i="7"/>
  <c r="H181" i="7"/>
  <c r="I181" i="7"/>
  <c r="J181" i="7"/>
  <c r="H182" i="7"/>
  <c r="I182" i="7"/>
  <c r="J182" i="7"/>
  <c r="H183" i="7"/>
  <c r="I183" i="7"/>
  <c r="J183" i="7"/>
  <c r="H184" i="7"/>
  <c r="I184" i="7"/>
  <c r="J184" i="7"/>
  <c r="H185" i="7"/>
  <c r="I185" i="7"/>
  <c r="J185" i="7"/>
  <c r="H186" i="7"/>
  <c r="I186" i="7"/>
  <c r="J186" i="7"/>
  <c r="H187" i="7"/>
  <c r="I187" i="7"/>
  <c r="J187" i="7"/>
  <c r="H188" i="7"/>
  <c r="I188" i="7"/>
  <c r="J188" i="7"/>
  <c r="H189" i="7"/>
  <c r="I189" i="7"/>
  <c r="J189" i="7"/>
  <c r="H190" i="7"/>
  <c r="I190" i="7"/>
  <c r="J190" i="7"/>
  <c r="H191" i="7"/>
  <c r="I191" i="7"/>
  <c r="J191" i="7"/>
  <c r="H192" i="7"/>
  <c r="I192" i="7"/>
  <c r="J192" i="7"/>
  <c r="H193" i="7"/>
  <c r="I193" i="7"/>
  <c r="J193" i="7"/>
  <c r="H194" i="7"/>
  <c r="I194" i="7"/>
  <c r="J194" i="7"/>
  <c r="H195" i="7"/>
  <c r="I195" i="7"/>
  <c r="J195" i="7"/>
  <c r="H196" i="7"/>
  <c r="I196" i="7"/>
  <c r="J196" i="7"/>
  <c r="H197" i="7"/>
  <c r="I197" i="7"/>
  <c r="J197" i="7"/>
  <c r="H198" i="7"/>
  <c r="I198" i="7"/>
  <c r="J198" i="7"/>
  <c r="H199" i="7"/>
  <c r="I199" i="7"/>
  <c r="J199" i="7"/>
  <c r="H200" i="7"/>
  <c r="I200" i="7"/>
  <c r="J200" i="7"/>
  <c r="H201" i="7"/>
  <c r="I201" i="7"/>
  <c r="J201" i="7"/>
  <c r="H202" i="7"/>
  <c r="I202" i="7"/>
  <c r="J202" i="7"/>
  <c r="H203" i="7"/>
  <c r="I203" i="7"/>
  <c r="J203" i="7"/>
  <c r="H204" i="7"/>
  <c r="I204" i="7"/>
  <c r="J204" i="7"/>
  <c r="H205" i="7"/>
  <c r="I205" i="7"/>
  <c r="J205" i="7"/>
  <c r="H206" i="7"/>
  <c r="I206" i="7"/>
  <c r="J206" i="7"/>
  <c r="H207" i="7"/>
  <c r="I207" i="7"/>
  <c r="J207" i="7"/>
  <c r="H208" i="7"/>
  <c r="I208" i="7"/>
  <c r="J208" i="7"/>
  <c r="H209" i="7"/>
  <c r="I209" i="7"/>
  <c r="J209" i="7"/>
  <c r="H210" i="7"/>
  <c r="I210" i="7"/>
  <c r="J210" i="7"/>
  <c r="H211" i="7"/>
  <c r="I211" i="7"/>
  <c r="J211" i="7"/>
  <c r="H212" i="7"/>
  <c r="I212" i="7"/>
  <c r="J212" i="7"/>
  <c r="H213" i="7"/>
  <c r="I213" i="7"/>
  <c r="J213" i="7"/>
  <c r="H214" i="7"/>
  <c r="I214" i="7"/>
  <c r="J214" i="7"/>
  <c r="H215" i="7"/>
  <c r="I215" i="7"/>
  <c r="J215" i="7"/>
  <c r="H216" i="7"/>
  <c r="I216" i="7"/>
  <c r="J216" i="7"/>
  <c r="H217" i="7"/>
  <c r="I217" i="7"/>
  <c r="J217" i="7"/>
  <c r="H218" i="7"/>
  <c r="I218" i="7"/>
  <c r="J218" i="7"/>
  <c r="H219" i="7"/>
  <c r="I219" i="7"/>
  <c r="J219" i="7"/>
  <c r="H220" i="7"/>
  <c r="I220" i="7"/>
  <c r="J220" i="7"/>
  <c r="H221" i="7"/>
  <c r="I221" i="7"/>
  <c r="J221" i="7"/>
  <c r="H222" i="7"/>
  <c r="I222" i="7"/>
  <c r="J222" i="7"/>
  <c r="J24" i="7"/>
  <c r="J23" i="7"/>
  <c r="I24" i="7"/>
  <c r="I23" i="7"/>
  <c r="H24" i="7"/>
  <c r="H23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4" i="7"/>
  <c r="B23" i="7"/>
  <c r="Z17" i="7"/>
  <c r="Z16" i="7"/>
  <c r="H7" i="7"/>
  <c r="H6" i="7"/>
  <c r="R18" i="7"/>
  <c r="S18" i="7" s="1"/>
  <c r="R19" i="7"/>
  <c r="S19" i="7" s="1"/>
  <c r="R20" i="7"/>
  <c r="S20" i="7" s="1"/>
  <c r="R21" i="7"/>
  <c r="S21" i="7" s="1"/>
  <c r="R22" i="7"/>
  <c r="S22" i="7" s="1"/>
  <c r="R23" i="7"/>
  <c r="S23" i="7" s="1"/>
  <c r="R24" i="7"/>
  <c r="S24" i="7" s="1"/>
  <c r="R25" i="7"/>
  <c r="S25" i="7" s="1"/>
  <c r="R26" i="7"/>
  <c r="S26" i="7" s="1"/>
  <c r="R27" i="7"/>
  <c r="S27" i="7" s="1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4" i="7"/>
  <c r="S34" i="7" s="1"/>
  <c r="R35" i="7"/>
  <c r="S35" i="7" s="1"/>
  <c r="R36" i="7"/>
  <c r="S36" i="7" s="1"/>
  <c r="R17" i="7"/>
  <c r="S17" i="7" s="1"/>
  <c r="R16" i="7"/>
  <c r="S16" i="7" s="1"/>
  <c r="R15" i="7"/>
  <c r="S15" i="7" s="1"/>
  <c r="Z18" i="7" l="1"/>
  <c r="H17" i="7" s="1"/>
  <c r="H10" i="7"/>
  <c r="H12" i="7" s="1"/>
  <c r="T16" i="7" a="1"/>
  <c r="T16" i="7" s="1"/>
  <c r="U16" i="7" s="1"/>
  <c r="T15" i="7" a="1"/>
  <c r="T15" i="7" s="1"/>
  <c r="U15" i="7" s="1"/>
  <c r="T35" i="7" a="1"/>
  <c r="T35" i="7" s="1"/>
  <c r="U35" i="7" s="1"/>
  <c r="T33" i="7" a="1"/>
  <c r="T33" i="7" s="1"/>
  <c r="U33" i="7" s="1"/>
  <c r="T31" i="7" a="1"/>
  <c r="T31" i="7" s="1"/>
  <c r="U31" i="7" s="1"/>
  <c r="T29" i="7" a="1"/>
  <c r="T29" i="7" s="1"/>
  <c r="U29" i="7" s="1"/>
  <c r="T27" i="7" a="1"/>
  <c r="T27" i="7" s="1"/>
  <c r="U27" i="7" s="1"/>
  <c r="T25" i="7" a="1"/>
  <c r="T25" i="7" s="1"/>
  <c r="U25" i="7" s="1"/>
  <c r="T23" i="7" a="1"/>
  <c r="T23" i="7" s="1"/>
  <c r="U23" i="7" s="1"/>
  <c r="T21" i="7" a="1"/>
  <c r="T21" i="7" s="1"/>
  <c r="U21" i="7" s="1"/>
  <c r="T19" i="7" a="1"/>
  <c r="T19" i="7" s="1"/>
  <c r="U19" i="7" s="1"/>
  <c r="T17" i="7" a="1"/>
  <c r="T17" i="7" s="1"/>
  <c r="U17" i="7" s="1"/>
  <c r="T36" i="7" a="1"/>
  <c r="T36" i="7" s="1"/>
  <c r="U36" i="7" s="1"/>
  <c r="T34" i="7" a="1"/>
  <c r="T34" i="7" s="1"/>
  <c r="U34" i="7" s="1"/>
  <c r="T32" i="7" a="1"/>
  <c r="T32" i="7" s="1"/>
  <c r="U32" i="7" s="1"/>
  <c r="T30" i="7" a="1"/>
  <c r="T30" i="7" s="1"/>
  <c r="U30" i="7" s="1"/>
  <c r="T28" i="7" a="1"/>
  <c r="T28" i="7" s="1"/>
  <c r="U28" i="7" s="1"/>
  <c r="T26" i="7" a="1"/>
  <c r="T26" i="7" s="1"/>
  <c r="U26" i="7" s="1"/>
  <c r="T24" i="7" a="1"/>
  <c r="T24" i="7" s="1"/>
  <c r="U24" i="7" s="1"/>
  <c r="T22" i="7" a="1"/>
  <c r="T22" i="7" s="1"/>
  <c r="U22" i="7" s="1"/>
  <c r="T20" i="7" a="1"/>
  <c r="T20" i="7" s="1"/>
  <c r="U20" i="7" s="1"/>
  <c r="T18" i="7" a="1"/>
  <c r="T18" i="7" s="1"/>
  <c r="U18" i="7" s="1"/>
  <c r="Q25" i="7" l="1"/>
  <c r="K25" i="7" s="1"/>
  <c r="Q27" i="7"/>
  <c r="K27" i="7" s="1"/>
  <c r="Q29" i="7"/>
  <c r="K29" i="7" s="1"/>
  <c r="Q31" i="7"/>
  <c r="K31" i="7" s="1"/>
  <c r="Q33" i="7"/>
  <c r="K33" i="7" s="1"/>
  <c r="Q35" i="7"/>
  <c r="K35" i="7" s="1"/>
  <c r="Q37" i="7"/>
  <c r="K37" i="7" s="1"/>
  <c r="Q39" i="7"/>
  <c r="K39" i="7" s="1"/>
  <c r="Q41" i="7"/>
  <c r="K41" i="7" s="1"/>
  <c r="Q43" i="7"/>
  <c r="K43" i="7" s="1"/>
  <c r="Q45" i="7"/>
  <c r="K45" i="7" s="1"/>
  <c r="Q47" i="7"/>
  <c r="K47" i="7" s="1"/>
  <c r="Q49" i="7"/>
  <c r="K49" i="7" s="1"/>
  <c r="Q51" i="7"/>
  <c r="K51" i="7" s="1"/>
  <c r="Q53" i="7"/>
  <c r="K53" i="7" s="1"/>
  <c r="Q55" i="7"/>
  <c r="K55" i="7" s="1"/>
  <c r="Q57" i="7"/>
  <c r="K57" i="7" s="1"/>
  <c r="Q59" i="7"/>
  <c r="K59" i="7" s="1"/>
  <c r="Q61" i="7"/>
  <c r="K61" i="7" s="1"/>
  <c r="Q63" i="7"/>
  <c r="K63" i="7" s="1"/>
  <c r="Q65" i="7"/>
  <c r="K65" i="7" s="1"/>
  <c r="Q67" i="7"/>
  <c r="K67" i="7" s="1"/>
  <c r="Q69" i="7"/>
  <c r="K69" i="7" s="1"/>
  <c r="Q71" i="7"/>
  <c r="K71" i="7" s="1"/>
  <c r="Q73" i="7"/>
  <c r="K73" i="7" s="1"/>
  <c r="Q75" i="7"/>
  <c r="K75" i="7" s="1"/>
  <c r="Q77" i="7"/>
  <c r="K77" i="7" s="1"/>
  <c r="Q79" i="7"/>
  <c r="K79" i="7" s="1"/>
  <c r="Q81" i="7"/>
  <c r="K81" i="7" s="1"/>
  <c r="Q83" i="7"/>
  <c r="K83" i="7" s="1"/>
  <c r="Q85" i="7"/>
  <c r="K85" i="7" s="1"/>
  <c r="Q87" i="7"/>
  <c r="K87" i="7" s="1"/>
  <c r="Q89" i="7"/>
  <c r="K89" i="7" s="1"/>
  <c r="Q91" i="7"/>
  <c r="K91" i="7" s="1"/>
  <c r="Q93" i="7"/>
  <c r="K93" i="7" s="1"/>
  <c r="Q95" i="7"/>
  <c r="K95" i="7" s="1"/>
  <c r="Q97" i="7"/>
  <c r="K97" i="7" s="1"/>
  <c r="Q99" i="7"/>
  <c r="K99" i="7" s="1"/>
  <c r="Q101" i="7"/>
  <c r="K101" i="7" s="1"/>
  <c r="Q103" i="7"/>
  <c r="K103" i="7" s="1"/>
  <c r="Q105" i="7"/>
  <c r="K105" i="7" s="1"/>
  <c r="Q107" i="7"/>
  <c r="K107" i="7" s="1"/>
  <c r="Q109" i="7"/>
  <c r="K109" i="7" s="1"/>
  <c r="Q111" i="7"/>
  <c r="K111" i="7" s="1"/>
  <c r="Q113" i="7"/>
  <c r="K113" i="7" s="1"/>
  <c r="Q115" i="7"/>
  <c r="K115" i="7" s="1"/>
  <c r="Q117" i="7"/>
  <c r="K117" i="7" s="1"/>
  <c r="Q119" i="7"/>
  <c r="K119" i="7" s="1"/>
  <c r="Q121" i="7"/>
  <c r="K121" i="7" s="1"/>
  <c r="Q123" i="7"/>
  <c r="K123" i="7" s="1"/>
  <c r="Q125" i="7"/>
  <c r="K125" i="7" s="1"/>
  <c r="Q127" i="7"/>
  <c r="K127" i="7" s="1"/>
  <c r="Q129" i="7"/>
  <c r="K129" i="7" s="1"/>
  <c r="Q131" i="7"/>
  <c r="K131" i="7" s="1"/>
  <c r="Q133" i="7"/>
  <c r="K133" i="7" s="1"/>
  <c r="Q135" i="7"/>
  <c r="K135" i="7" s="1"/>
  <c r="Q137" i="7"/>
  <c r="K137" i="7" s="1"/>
  <c r="Q139" i="7"/>
  <c r="K139" i="7" s="1"/>
  <c r="Q141" i="7"/>
  <c r="K141" i="7" s="1"/>
  <c r="Q143" i="7"/>
  <c r="K143" i="7" s="1"/>
  <c r="Q145" i="7"/>
  <c r="K145" i="7" s="1"/>
  <c r="Q147" i="7"/>
  <c r="K147" i="7" s="1"/>
  <c r="Q149" i="7"/>
  <c r="K149" i="7" s="1"/>
  <c r="Q151" i="7"/>
  <c r="K151" i="7" s="1"/>
  <c r="Q153" i="7"/>
  <c r="K153" i="7" s="1"/>
  <c r="Q155" i="7"/>
  <c r="K155" i="7" s="1"/>
  <c r="Q157" i="7"/>
  <c r="K157" i="7" s="1"/>
  <c r="Q159" i="7"/>
  <c r="K159" i="7" s="1"/>
  <c r="Q161" i="7"/>
  <c r="K161" i="7" s="1"/>
  <c r="Q163" i="7"/>
  <c r="K163" i="7" s="1"/>
  <c r="Q165" i="7"/>
  <c r="K165" i="7" s="1"/>
  <c r="Q167" i="7"/>
  <c r="K167" i="7" s="1"/>
  <c r="Q169" i="7"/>
  <c r="K169" i="7" s="1"/>
  <c r="Q24" i="7"/>
  <c r="K24" i="7" s="1"/>
  <c r="Q26" i="7"/>
  <c r="K26" i="7" s="1"/>
  <c r="Q28" i="7"/>
  <c r="K28" i="7" s="1"/>
  <c r="Q30" i="7"/>
  <c r="K30" i="7" s="1"/>
  <c r="Q32" i="7"/>
  <c r="K32" i="7" s="1"/>
  <c r="Q34" i="7"/>
  <c r="K34" i="7" s="1"/>
  <c r="Q36" i="7"/>
  <c r="K36" i="7" s="1"/>
  <c r="Q38" i="7"/>
  <c r="K38" i="7" s="1"/>
  <c r="Q40" i="7"/>
  <c r="K40" i="7" s="1"/>
  <c r="Q42" i="7"/>
  <c r="K42" i="7" s="1"/>
  <c r="Q44" i="7"/>
  <c r="K44" i="7" s="1"/>
  <c r="Q46" i="7"/>
  <c r="K46" i="7" s="1"/>
  <c r="Q48" i="7"/>
  <c r="K48" i="7" s="1"/>
  <c r="Q50" i="7"/>
  <c r="K50" i="7" s="1"/>
  <c r="Q52" i="7"/>
  <c r="K52" i="7" s="1"/>
  <c r="Q54" i="7"/>
  <c r="K54" i="7" s="1"/>
  <c r="Q56" i="7"/>
  <c r="K56" i="7" s="1"/>
  <c r="Q58" i="7"/>
  <c r="K58" i="7" s="1"/>
  <c r="Q60" i="7"/>
  <c r="K60" i="7" s="1"/>
  <c r="Q62" i="7"/>
  <c r="K62" i="7" s="1"/>
  <c r="Q64" i="7"/>
  <c r="K64" i="7" s="1"/>
  <c r="Q66" i="7"/>
  <c r="K66" i="7" s="1"/>
  <c r="Q68" i="7"/>
  <c r="K68" i="7" s="1"/>
  <c r="Q70" i="7"/>
  <c r="K70" i="7" s="1"/>
  <c r="Q72" i="7"/>
  <c r="K72" i="7" s="1"/>
  <c r="Q74" i="7"/>
  <c r="K74" i="7" s="1"/>
  <c r="Q76" i="7"/>
  <c r="K76" i="7" s="1"/>
  <c r="Q78" i="7"/>
  <c r="K78" i="7" s="1"/>
  <c r="Q80" i="7"/>
  <c r="K80" i="7" s="1"/>
  <c r="Q82" i="7"/>
  <c r="K82" i="7" s="1"/>
  <c r="Q84" i="7"/>
  <c r="K84" i="7" s="1"/>
  <c r="Q86" i="7"/>
  <c r="K86" i="7" s="1"/>
  <c r="Q88" i="7"/>
  <c r="K88" i="7" s="1"/>
  <c r="Q90" i="7"/>
  <c r="K90" i="7" s="1"/>
  <c r="Q92" i="7"/>
  <c r="K92" i="7" s="1"/>
  <c r="Q94" i="7"/>
  <c r="K94" i="7" s="1"/>
  <c r="Q96" i="7"/>
  <c r="K96" i="7" s="1"/>
  <c r="Q98" i="7"/>
  <c r="K98" i="7" s="1"/>
  <c r="Q100" i="7"/>
  <c r="K100" i="7" s="1"/>
  <c r="Q102" i="7"/>
  <c r="K102" i="7" s="1"/>
  <c r="Q104" i="7"/>
  <c r="K104" i="7" s="1"/>
  <c r="Q106" i="7"/>
  <c r="K106" i="7" s="1"/>
  <c r="Q108" i="7"/>
  <c r="K108" i="7" s="1"/>
  <c r="Q110" i="7"/>
  <c r="K110" i="7" s="1"/>
  <c r="Q112" i="7"/>
  <c r="K112" i="7" s="1"/>
  <c r="Q114" i="7"/>
  <c r="K114" i="7" s="1"/>
  <c r="Q116" i="7"/>
  <c r="K116" i="7" s="1"/>
  <c r="Q118" i="7"/>
  <c r="K118" i="7" s="1"/>
  <c r="Q120" i="7"/>
  <c r="K120" i="7" s="1"/>
  <c r="Q122" i="7"/>
  <c r="K122" i="7" s="1"/>
  <c r="Q124" i="7"/>
  <c r="K124" i="7" s="1"/>
  <c r="Q126" i="7"/>
  <c r="K126" i="7" s="1"/>
  <c r="Q128" i="7"/>
  <c r="K128" i="7" s="1"/>
  <c r="Q130" i="7"/>
  <c r="K130" i="7" s="1"/>
  <c r="Q132" i="7"/>
  <c r="K132" i="7" s="1"/>
  <c r="Q134" i="7"/>
  <c r="K134" i="7" s="1"/>
  <c r="Q136" i="7"/>
  <c r="K136" i="7" s="1"/>
  <c r="Q138" i="7"/>
  <c r="K138" i="7" s="1"/>
  <c r="Q140" i="7"/>
  <c r="K140" i="7" s="1"/>
  <c r="Q142" i="7"/>
  <c r="K142" i="7" s="1"/>
  <c r="Q144" i="7"/>
  <c r="K144" i="7" s="1"/>
  <c r="Q146" i="7"/>
  <c r="K146" i="7" s="1"/>
  <c r="Q148" i="7"/>
  <c r="K148" i="7" s="1"/>
  <c r="Q150" i="7"/>
  <c r="K150" i="7" s="1"/>
  <c r="Q152" i="7"/>
  <c r="K152" i="7" s="1"/>
  <c r="Q154" i="7"/>
  <c r="K154" i="7" s="1"/>
  <c r="Q156" i="7"/>
  <c r="K156" i="7" s="1"/>
  <c r="Q158" i="7"/>
  <c r="K158" i="7" s="1"/>
  <c r="Q160" i="7"/>
  <c r="K160" i="7" s="1"/>
  <c r="Q162" i="7"/>
  <c r="K162" i="7" s="1"/>
  <c r="Q164" i="7"/>
  <c r="K164" i="7" s="1"/>
  <c r="Q168" i="7"/>
  <c r="K168" i="7" s="1"/>
  <c r="Q171" i="7"/>
  <c r="K171" i="7" s="1"/>
  <c r="Q173" i="7"/>
  <c r="K173" i="7" s="1"/>
  <c r="Q175" i="7"/>
  <c r="K175" i="7" s="1"/>
  <c r="Q177" i="7"/>
  <c r="K177" i="7" s="1"/>
  <c r="Q179" i="7"/>
  <c r="K179" i="7" s="1"/>
  <c r="Q181" i="7"/>
  <c r="K181" i="7" s="1"/>
  <c r="Q183" i="7"/>
  <c r="K183" i="7" s="1"/>
  <c r="Q185" i="7"/>
  <c r="K185" i="7" s="1"/>
  <c r="Q187" i="7"/>
  <c r="K187" i="7" s="1"/>
  <c r="Q189" i="7"/>
  <c r="K189" i="7" s="1"/>
  <c r="Q191" i="7"/>
  <c r="K191" i="7" s="1"/>
  <c r="Q193" i="7"/>
  <c r="K193" i="7" s="1"/>
  <c r="Q195" i="7"/>
  <c r="K195" i="7" s="1"/>
  <c r="Q197" i="7"/>
  <c r="K197" i="7" s="1"/>
  <c r="Q199" i="7"/>
  <c r="K199" i="7" s="1"/>
  <c r="Q201" i="7"/>
  <c r="K201" i="7" s="1"/>
  <c r="Q203" i="7"/>
  <c r="K203" i="7" s="1"/>
  <c r="Q205" i="7"/>
  <c r="K205" i="7" s="1"/>
  <c r="Q207" i="7"/>
  <c r="K207" i="7" s="1"/>
  <c r="Q209" i="7"/>
  <c r="K209" i="7" s="1"/>
  <c r="Q211" i="7"/>
  <c r="K211" i="7" s="1"/>
  <c r="Q213" i="7"/>
  <c r="K213" i="7" s="1"/>
  <c r="Q215" i="7"/>
  <c r="K215" i="7" s="1"/>
  <c r="Q217" i="7"/>
  <c r="K217" i="7" s="1"/>
  <c r="Q219" i="7"/>
  <c r="K219" i="7" s="1"/>
  <c r="Q221" i="7"/>
  <c r="K221" i="7" s="1"/>
  <c r="Q23" i="7"/>
  <c r="K23" i="7" s="1"/>
  <c r="Q170" i="7"/>
  <c r="K170" i="7" s="1"/>
  <c r="Q172" i="7"/>
  <c r="K172" i="7" s="1"/>
  <c r="Q174" i="7"/>
  <c r="K174" i="7" s="1"/>
  <c r="Q176" i="7"/>
  <c r="K176" i="7" s="1"/>
  <c r="Q178" i="7"/>
  <c r="K178" i="7" s="1"/>
  <c r="Q180" i="7"/>
  <c r="K180" i="7" s="1"/>
  <c r="Q182" i="7"/>
  <c r="K182" i="7" s="1"/>
  <c r="Q184" i="7"/>
  <c r="K184" i="7" s="1"/>
  <c r="Q186" i="7"/>
  <c r="K186" i="7" s="1"/>
  <c r="Q188" i="7"/>
  <c r="K188" i="7" s="1"/>
  <c r="Q190" i="7"/>
  <c r="K190" i="7" s="1"/>
  <c r="Q192" i="7"/>
  <c r="K192" i="7" s="1"/>
  <c r="Q194" i="7"/>
  <c r="K194" i="7" s="1"/>
  <c r="Q196" i="7"/>
  <c r="K196" i="7" s="1"/>
  <c r="Q198" i="7"/>
  <c r="K198" i="7" s="1"/>
  <c r="Q200" i="7"/>
  <c r="K200" i="7" s="1"/>
  <c r="Q202" i="7"/>
  <c r="K202" i="7" s="1"/>
  <c r="Q204" i="7"/>
  <c r="K204" i="7" s="1"/>
  <c r="Q206" i="7"/>
  <c r="K206" i="7" s="1"/>
  <c r="Q208" i="7"/>
  <c r="K208" i="7" s="1"/>
  <c r="Q210" i="7"/>
  <c r="K210" i="7" s="1"/>
  <c r="Q212" i="7"/>
  <c r="K212" i="7" s="1"/>
  <c r="Q214" i="7"/>
  <c r="K214" i="7" s="1"/>
  <c r="Q216" i="7"/>
  <c r="K216" i="7" s="1"/>
  <c r="Q218" i="7"/>
  <c r="K218" i="7" s="1"/>
  <c r="Q220" i="7"/>
  <c r="K220" i="7" s="1"/>
  <c r="Q222" i="7"/>
  <c r="K222" i="7" s="1"/>
  <c r="Q166" i="7"/>
  <c r="K166" i="7" s="1"/>
  <c r="D24" i="4"/>
  <c r="M20" i="7"/>
  <c r="C8" i="4" l="1"/>
  <c r="D11" i="4" l="1"/>
  <c r="D7" i="4"/>
  <c r="D23" i="4"/>
  <c r="D17" i="4"/>
  <c r="D12" i="4" l="1"/>
  <c r="D13" i="4" s="1"/>
  <c r="D18" i="4"/>
  <c r="D19" i="4" s="1"/>
  <c r="D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mnix</author>
  </authors>
  <commentList>
    <comment ref="B12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mnix</author>
  </authors>
  <commentList>
    <comment ref="F5" authorId="0" shapeId="0" xr:uid="{00000000-0006-0000-0200-000001000000}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 xr:uid="{00000000-0006-0000-0200-000002000000}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mnix</author>
  </authors>
  <commentList>
    <comment ref="C8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<sst xmlns="http://schemas.openxmlformats.org/spreadsheetml/2006/main" count="151" uniqueCount="103">
  <si>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</si>
  <si>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</si>
  <si>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</si>
  <si>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</si>
  <si>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</si>
  <si>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</si>
  <si>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</si>
  <si>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</si>
  <si>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</si>
  <si>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</si>
  <si>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</si>
  <si>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</si>
  <si>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</si>
  <si>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</si>
  <si>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</si>
  <si>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</si>
  <si>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</si>
  <si>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</si>
  <si>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</si>
  <si>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</si>
  <si>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</si>
  <si>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</si>
  <si>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</si>
  <si>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</si>
  <si>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</si>
  <si>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</si>
  <si>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</si>
  <si>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</si>
  <si>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</si>
  <si>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</si>
  <si>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theme="1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</si>
  <si>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theme="1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</si>
  <si>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</si>
  <si>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</si>
  <si>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</si>
  <si>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</si>
  <si>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</si>
  <si>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</si>
  <si>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</si>
  <si>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</si>
  <si>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</si>
  <si>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U</t>
    </r>
    <r>
      <rPr>
        <vertAlign val="subscript"/>
        <sz val="9"/>
        <color theme="1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</si>
  <si>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</si>
  <si>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</si>
  <si>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>l</t>
    </r>
    <r>
      <rPr>
        <vertAlign val="subscript"/>
        <sz val="9"/>
        <color theme="1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</si>
  <si>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</si>
  <si>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</si>
  <si>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</si>
  <si>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</si>
  <si>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</si>
  <si>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</si>
  <si>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</si>
  <si>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theme="1"/>
        <rFont val="Century Gothic"/>
        <family val="2"/>
        <charset val="238"/>
      </rPr>
      <t>f</t>
    </r>
    <r>
      <rPr>
        <sz val="8"/>
        <color theme="1"/>
        <rFont val="Century Gothic"/>
        <family val="2"/>
        <charset val="238"/>
      </rPr>
      <t xml:space="preserve"> 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</si>
  <si>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theme="1"/>
        <rFont val="Century Gothic"/>
        <family val="2"/>
        <charset val="238"/>
      </rPr>
      <t>g</t>
    </r>
    <r>
      <rPr>
        <b/>
        <sz val="10"/>
        <color theme="1"/>
        <rFont val="Century Gothic"/>
        <family val="2"/>
        <charset val="238"/>
      </rPr>
      <t xml:space="preserve"> [W.m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>.K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 xml:space="preserve">] </t>
    </r>
    <r>
      <rPr>
        <sz val="8"/>
        <color theme="1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</si>
  <si>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</si>
  <si>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theme="1"/>
        <rFont val="Century Gothic"/>
        <family val="2"/>
        <charset val="238"/>
      </rPr>
      <t>-2</t>
    </r>
    <r>
      <rPr>
        <b/>
        <sz val="9"/>
        <color theme="1"/>
        <rFont val="Century Gothic"/>
        <family val="2"/>
        <charset val="238"/>
      </rPr>
      <t>.K</t>
    </r>
    <r>
      <rPr>
        <b/>
        <vertAlign val="superscript"/>
        <sz val="9"/>
        <color theme="1"/>
        <rFont val="Century Gothic"/>
        <family val="2"/>
        <charset val="238"/>
      </rPr>
      <t>-1</t>
    </r>
    <r>
      <rPr>
        <b/>
        <sz val="9"/>
        <color theme="1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</si>
  <si>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</si>
  <si>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</si>
  <si>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</si>
  <si>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</si>
  <si>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</si>
  <si>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</si>
  <si>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</si>
  <si>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</si>
  <si>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</si>
  <si>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</si>
  <si>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</si>
  <si>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</si>
  <si>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</si>
  <si>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</si>
  <si>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</si>
  <si>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</si>
  <si>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</si>
  <si>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theme="1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</si>
  <si>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theme="1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</si>
  <si>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theme="1"/>
        <rFont val="Century Gothic"/>
        <family val="2"/>
        <charset val="238"/>
      </rPr>
      <t>-2</t>
    </r>
    <r>
      <rPr>
        <b/>
        <sz val="8"/>
        <color theme="1"/>
        <rFont val="Century Gothic"/>
        <family val="2"/>
        <charset val="238"/>
      </rPr>
      <t>.K</t>
    </r>
    <r>
      <rPr>
        <b/>
        <vertAlign val="superscript"/>
        <sz val="8"/>
        <color theme="1"/>
        <rFont val="Century Gothic"/>
        <family val="2"/>
        <charset val="238"/>
      </rPr>
      <t>-1</t>
    </r>
    <r>
      <rPr>
        <b/>
        <sz val="8"/>
        <color theme="1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</si>
  <si>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</si>
  <si>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</si>
  <si>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</si>
  <si>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</si>
  <si>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</si>
  <si>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</si>
  <si>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</si>
  <si>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</si>
  <si>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</si>
  <si>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</si>
  <si>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</si>
  <si>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</si>
  <si>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</si>
  <si>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</si>
  <si>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theme="1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</si>
  <si>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</si>
  <si>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</si>
  <si>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</si>
  <si>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</si>
  <si>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theme="1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</si>
  <si>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</si>
  <si>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</si>
  <si>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v.1.0</t>
  </si>
  <si>
    <t>Tzv. teplé rámečky    (normové hodnoty)</t>
  </si>
  <si>
    <t>bezpečné dvojsklo proti hluku a přehřívání 60</t>
  </si>
  <si>
    <t xml:space="preserve">bezpečné nízkoenergetické trojsklo 66 </t>
  </si>
  <si>
    <t>Přírodní celodřevěné výklopně kyvné střešní okno nové generace GPL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</si>
</sst>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4" x14ac:knownFonts="1">
    <font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theme="1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perscript"/>
      <sz val="8"/>
      <color theme="1"/>
      <name val="Century Gothic"/>
      <family val="2"/>
      <charset val="238"/>
    </font>
    <font>
      <b/>
      <vertAlign val="subscript"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vertAlign val="superscript"/>
      <sz val="9"/>
      <color theme="1"/>
      <name val="Century Gothic"/>
      <family val="2"/>
      <charset val="238"/>
    </font>
    <font>
      <vertAlign val="subscript"/>
      <sz val="9"/>
      <color theme="1"/>
      <name val="Century Gothic"/>
      <family val="2"/>
      <charset val="238"/>
    </font>
    <font>
      <vertAlign val="subscript"/>
      <sz val="8"/>
      <color theme="1"/>
      <name val="Century Gothic"/>
      <family val="2"/>
      <charset val="238"/>
    </font>
    <font>
      <i/>
      <sz val="9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vertAlign val="superscript"/>
      <sz val="8"/>
      <color theme="1"/>
      <name val="Century Gothic"/>
      <family val="2"/>
      <charset val="238"/>
    </font>
    <font>
      <b/>
      <vertAlign val="subscript"/>
      <sz val="9"/>
      <color theme="1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2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8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/>
    <xf numFmtId="0" fontId="0" fillId="0" borderId="32" xfId="0" applyBorder="1" applyAlignment="1">
      <alignment horizontal="center" vertical="center"/>
    </xf>
    <xf numFmtId="0" fontId="0" fillId="0" borderId="40" xfId="0" applyBorder="1"/>
    <xf numFmtId="0" fontId="0" fillId="0" borderId="34" xfId="0" applyBorder="1" applyAlignment="1">
      <alignment horizontal="center" vertical="center"/>
    </xf>
    <xf numFmtId="0" fontId="0" fillId="0" borderId="41" xfId="0" applyBorder="1"/>
    <xf numFmtId="0" fontId="0" fillId="0" borderId="37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3" borderId="9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8" fillId="0" borderId="4" xfId="0" applyFont="1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39" xfId="0" applyBorder="1" applyProtection="1"/>
    <xf numFmtId="0" fontId="0" fillId="0" borderId="32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34" xfId="0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right" vertical="center"/>
    </xf>
    <xf numFmtId="0" fontId="0" fillId="0" borderId="41" xfId="0" applyBorder="1" applyProtection="1"/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2" fontId="0" fillId="0" borderId="0" xfId="1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9" fillId="0" borderId="0" xfId="0" applyFont="1" applyProtection="1"/>
    <xf numFmtId="2" fontId="0" fillId="0" borderId="46" xfId="0" applyNumberForma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2" fontId="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Protection="1"/>
    <xf numFmtId="0" fontId="0" fillId="0" borderId="42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3" borderId="26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40" xfId="0" applyBorder="1" applyAlignment="1" applyProtection="1">
      <alignment horizontal="left" vertical="center"/>
    </xf>
    <xf numFmtId="0" fontId="2" fillId="0" borderId="0" xfId="0" applyFont="1" applyProtection="1"/>
    <xf numFmtId="2" fontId="2" fillId="0" borderId="49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horizontal="right" vertical="center" wrapText="1"/>
    </xf>
    <xf numFmtId="2" fontId="22" fillId="0" borderId="44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center"/>
    </xf>
    <xf numFmtId="49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Alignment="1" applyProtection="1">
      <alignment horizontal="center"/>
      <protection locked="0"/>
    </xf>
    <xf numFmtId="164" fontId="0" fillId="3" borderId="5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0" fillId="0" borderId="0" xfId="1" applyNumberFormat="1" applyFon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0" fontId="0" fillId="0" borderId="33" xfId="0" applyNumberFormat="1" applyBorder="1" applyAlignment="1" applyProtection="1">
      <alignment vertical="center"/>
    </xf>
    <xf numFmtId="0" fontId="0" fillId="0" borderId="39" xfId="0" applyNumberFormat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23" fillId="0" borderId="0" xfId="0" applyNumberFormat="1" applyFont="1" applyAlignment="1" applyProtection="1">
      <alignment horizontal="right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7" fillId="0" borderId="0" xfId="0" applyNumberFormat="1" applyFont="1" applyFill="1" applyBorder="1" applyAlignment="1" applyProtection="1">
      <alignment horizontal="left"/>
    </xf>
    <xf numFmtId="2" fontId="0" fillId="0" borderId="41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0" fillId="0" borderId="38" xfId="1" applyNumberFormat="1" applyFont="1" applyBorder="1" applyAlignment="1" applyProtection="1">
      <alignment horizontal="right" vertical="center"/>
    </xf>
    <xf numFmtId="166" fontId="0" fillId="0" borderId="36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1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7" fillId="0" borderId="0" xfId="0" applyFont="1" applyFill="1" applyBorder="1" applyAlignment="1">
      <alignment horizontal="left" wrapText="1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wrapText="1"/>
    </xf>
    <xf numFmtId="164" fontId="0" fillId="0" borderId="16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5" borderId="10" xfId="1" applyNumberFormat="1" applyFont="1" applyFill="1" applyBorder="1" applyAlignment="1" applyProtection="1">
      <alignment horizontal="center" vertical="center"/>
      <protection locked="0"/>
    </xf>
    <xf numFmtId="1" fontId="0" fillId="5" borderId="5" xfId="1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2" fontId="0" fillId="0" borderId="36" xfId="0" applyNumberFormat="1" applyBorder="1" applyAlignment="1" applyProtection="1">
      <alignment horizontal="left" vertical="center"/>
    </xf>
    <xf numFmtId="2" fontId="0" fillId="0" borderId="40" xfId="0" applyNumberFormat="1" applyBorder="1" applyAlignment="1" applyProtection="1">
      <alignment horizontal="left" vertical="center"/>
    </xf>
    <xf numFmtId="2" fontId="20" fillId="0" borderId="50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showRowColHeaders="0" topLeftCell="B1" workbookViewId="0">
      <selection activeCell="B1" sqref="B1"/>
    </sheetView>
  </sheetViews>
  <sheetFormatPr defaultColWidth="0" defaultRowHeight="13.2" zeroHeight="1" x14ac:dyDescent="0.3"/>
  <cols>
    <col min="1" max="1" width="9.125" customWidth="1"/>
    <col min="2" max="3" width="9.125" style="205" customWidth="1"/>
    <col min="4" max="4" width="4.125" style="205" customWidth="1"/>
    <col min="5" max="10" width="9.125" style="205" customWidth="1"/>
    <col min="11" max="12" width="9.125" hidden="1" customWidth="1"/>
    <col min="13" max="16384" width="9.125" hidden="1"/>
  </cols>
  <sheetData>
    <row r="1" spans="3:11" x14ac:dyDescent="0.3">
      <c r="J1" s="213" t="s">
        <v>98</v>
      </c>
    </row>
    <row r="2" spans="3:11" x14ac:dyDescent="0.3"/>
    <row r="3" spans="3:11" x14ac:dyDescent="0.3">
      <c r="C3" s="206" t="s">
        <v>45</v>
      </c>
    </row>
    <row r="4" spans="3:11" x14ac:dyDescent="0.3"/>
    <row r="5" spans="3:11" x14ac:dyDescent="0.3">
      <c r="C5" s="207"/>
      <c r="E5" s="205" t="s">
        <v>46</v>
      </c>
    </row>
    <row r="6" spans="3:11" x14ac:dyDescent="0.3"/>
    <row r="7" spans="3:11" x14ac:dyDescent="0.3">
      <c r="C7" s="208"/>
      <c r="E7" s="205" t="s">
        <v>47</v>
      </c>
    </row>
    <row r="8" spans="3:11" x14ac:dyDescent="0.3"/>
    <row r="9" spans="3:11" x14ac:dyDescent="0.3">
      <c r="C9" s="209"/>
      <c r="E9" s="205" t="s">
        <v>48</v>
      </c>
    </row>
    <row r="10" spans="3:11" x14ac:dyDescent="0.3"/>
    <row r="11" spans="3:11" ht="14.25" customHeight="1" x14ac:dyDescent="0.3">
      <c r="C11" s="210"/>
      <c r="E11" s="214" t="s">
        <v>76</v>
      </c>
      <c r="F11" s="214"/>
      <c r="G11" s="214"/>
      <c r="H11" s="214"/>
      <c r="I11" s="214"/>
      <c r="J11" s="211"/>
      <c r="K11" s="161"/>
    </row>
    <row r="12" spans="3:11" x14ac:dyDescent="0.3">
      <c r="E12" s="214"/>
      <c r="F12" s="214"/>
      <c r="G12" s="214"/>
      <c r="H12" s="214"/>
      <c r="I12" s="214"/>
      <c r="J12" s="211"/>
      <c r="K12" s="161"/>
    </row>
    <row r="13" spans="3:11" x14ac:dyDescent="0.3">
      <c r="E13" s="214"/>
      <c r="F13" s="214"/>
      <c r="G13" s="214"/>
      <c r="H13" s="214"/>
      <c r="I13" s="214"/>
      <c r="J13" s="211"/>
      <c r="K13" s="161"/>
    </row>
    <row r="14" spans="3:11" x14ac:dyDescent="0.3">
      <c r="E14" s="214"/>
      <c r="F14" s="214"/>
      <c r="G14" s="214"/>
      <c r="H14" s="214"/>
      <c r="I14" s="214"/>
      <c r="J14" s="211"/>
      <c r="K14" s="161"/>
    </row>
    <row r="15" spans="3:11" x14ac:dyDescent="0.3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workbookViewId="0">
      <selection activeCell="D6" sqref="D6:E6"/>
    </sheetView>
  </sheetViews>
  <sheetFormatPr defaultColWidth="0" defaultRowHeight="13.2" zeroHeight="1" x14ac:dyDescent="0.3"/>
  <cols>
    <col min="1" max="1" width="11.75" customWidth="1"/>
    <col min="2" max="2" width="36.375" customWidth="1"/>
    <col min="3" max="3" width="6.75" style="2" customWidth="1"/>
    <col min="4" max="4" width="7.625" style="2" customWidth="1"/>
    <col min="5" max="5" width="17.75" style="2" customWidth="1"/>
    <col min="6" max="6" width="11.75" customWidth="1"/>
    <col min="7" max="7" width="6.875" hidden="1" customWidth="1"/>
    <col min="8" max="8" width="4.75" hidden="1" customWidth="1"/>
    <col min="9" max="16384" width="9.125" hidden="1"/>
  </cols>
  <sheetData>
    <row r="1" spans="2:5" x14ac:dyDescent="0.3"/>
    <row r="2" spans="2:5" x14ac:dyDescent="0.3"/>
    <row r="3" spans="2:5" x14ac:dyDescent="0.3"/>
    <row r="4" spans="2:5" ht="14.4" thickBot="1" x14ac:dyDescent="0.35">
      <c r="B4" s="14" t="s">
        <v>1</v>
      </c>
      <c r="C4" s="15"/>
      <c r="D4" s="15"/>
      <c r="E4" s="15"/>
    </row>
    <row r="5" spans="2:5" ht="13.8" thickTop="1" x14ac:dyDescent="0.3"/>
    <row r="6" spans="2:5" x14ac:dyDescent="0.3">
      <c r="B6" s="11" t="s">
        <v>84</v>
      </c>
      <c r="C6" s="21"/>
      <c r="D6" s="219" t="s">
        <v>102</v>
      </c>
      <c r="E6" s="220"/>
    </row>
    <row r="7" spans="2:5" x14ac:dyDescent="0.3">
      <c r="B7" s="11" t="s">
        <v>64</v>
      </c>
      <c r="C7" s="21"/>
      <c r="D7" s="216" t="s">
        <v>66</v>
      </c>
      <c r="E7" s="217"/>
    </row>
    <row r="8" spans="2:5" x14ac:dyDescent="0.3">
      <c r="B8" s="11" t="s">
        <v>17</v>
      </c>
      <c r="C8" s="111"/>
      <c r="D8" s="218" t="s">
        <v>19</v>
      </c>
      <c r="E8" s="216"/>
    </row>
    <row r="9" spans="2:5" x14ac:dyDescent="0.3"/>
    <row r="10" spans="2:5" ht="17.100000000000001" customHeight="1" x14ac:dyDescent="0.3">
      <c r="B10" s="11" t="s">
        <v>0</v>
      </c>
      <c r="C10" s="12" t="s">
        <v>39</v>
      </c>
      <c r="D10" s="102">
        <v>1.3</v>
      </c>
      <c r="E10" s="46" t="s">
        <v>28</v>
      </c>
    </row>
    <row r="11" spans="2:5" ht="17.100000000000001" customHeight="1" x14ac:dyDescent="0.3">
      <c r="B11" s="190"/>
      <c r="C11" s="191"/>
      <c r="D11" s="193"/>
      <c r="E11" s="192"/>
    </row>
    <row r="12" spans="2:5" ht="17.100000000000001" customHeight="1" x14ac:dyDescent="0.3">
      <c r="B12" s="187" t="s">
        <v>91</v>
      </c>
      <c r="C12" s="188"/>
      <c r="D12" s="194"/>
      <c r="E12" s="189"/>
    </row>
    <row r="13" spans="2:5" ht="17.100000000000001" customHeight="1" x14ac:dyDescent="0.3">
      <c r="B13" s="11" t="s">
        <v>92</v>
      </c>
      <c r="C13" s="12"/>
      <c r="D13" s="102">
        <v>89.7</v>
      </c>
      <c r="E13" s="13" t="s">
        <v>2</v>
      </c>
    </row>
    <row r="14" spans="2:5" ht="17.100000000000001" customHeight="1" x14ac:dyDescent="0.3">
      <c r="B14" s="11" t="s">
        <v>93</v>
      </c>
      <c r="C14" s="12"/>
      <c r="D14" s="102">
        <v>104.4</v>
      </c>
      <c r="E14" s="13" t="s">
        <v>2</v>
      </c>
    </row>
    <row r="15" spans="2:5" ht="17.100000000000001" customHeight="1" x14ac:dyDescent="0.3">
      <c r="B15" s="11" t="s">
        <v>94</v>
      </c>
      <c r="C15" s="12"/>
      <c r="D15" s="102">
        <v>89.4</v>
      </c>
      <c r="E15" s="13" t="s">
        <v>2</v>
      </c>
    </row>
    <row r="16" spans="2:5" ht="17.100000000000001" customHeight="1" x14ac:dyDescent="0.3">
      <c r="B16" s="184"/>
      <c r="C16" s="185"/>
      <c r="D16" s="195"/>
      <c r="E16" s="186"/>
    </row>
    <row r="17" spans="2:5" x14ac:dyDescent="0.3">
      <c r="B17" s="11" t="s">
        <v>49</v>
      </c>
      <c r="C17" s="12"/>
      <c r="D17" s="183">
        <v>1.1399999999999999</v>
      </c>
      <c r="E17" s="13" t="s">
        <v>6</v>
      </c>
    </row>
    <row r="18" spans="2:5" x14ac:dyDescent="0.3">
      <c r="B18" s="11" t="s">
        <v>50</v>
      </c>
      <c r="C18" s="12"/>
      <c r="D18" s="183">
        <v>1.4</v>
      </c>
      <c r="E18" s="13" t="s">
        <v>6</v>
      </c>
    </row>
    <row r="19" spans="2:5" x14ac:dyDescent="0.3">
      <c r="B19" s="24"/>
      <c r="C19" s="31"/>
      <c r="D19" s="83"/>
      <c r="E19" s="68"/>
    </row>
    <row r="20" spans="2:5" x14ac:dyDescent="0.3">
      <c r="B20" s="84" t="s">
        <v>51</v>
      </c>
      <c r="C20" s="85"/>
      <c r="D20" s="86"/>
      <c r="E20" s="87"/>
    </row>
    <row r="21" spans="2:5" x14ac:dyDescent="0.3">
      <c r="B21" s="215" t="s">
        <v>52</v>
      </c>
      <c r="C21" s="215"/>
      <c r="D21" s="215"/>
      <c r="E21" s="215"/>
    </row>
    <row r="22" spans="2:5" x14ac:dyDescent="0.3">
      <c r="B22" s="215"/>
      <c r="C22" s="215"/>
      <c r="D22" s="215"/>
      <c r="E22" s="215"/>
    </row>
    <row r="23" spans="2:5" ht="14.25" customHeight="1" x14ac:dyDescent="0.3">
      <c r="B23" s="215"/>
      <c r="C23" s="215"/>
      <c r="D23" s="215"/>
      <c r="E23" s="215"/>
    </row>
    <row r="24" spans="2:5" x14ac:dyDescent="0.3">
      <c r="B24" s="215"/>
      <c r="C24" s="215"/>
      <c r="D24" s="215"/>
      <c r="E24" s="215"/>
    </row>
    <row r="25" spans="2:5" hidden="1" x14ac:dyDescent="0.3">
      <c r="B25" s="88"/>
      <c r="C25" s="88"/>
      <c r="D25" s="88"/>
      <c r="E25" s="88"/>
    </row>
    <row r="26" spans="2:5" hidden="1" x14ac:dyDescent="0.3">
      <c r="B26" s="88"/>
      <c r="C26" s="88"/>
      <c r="D26" s="88"/>
      <c r="E26" s="88"/>
    </row>
    <row r="28" spans="2:5" hidden="1" x14ac:dyDescent="0.3">
      <c r="B28" t="s">
        <v>18</v>
      </c>
      <c r="C28" t="s">
        <v>65</v>
      </c>
    </row>
    <row r="29" spans="2:5" hidden="1" x14ac:dyDescent="0.3">
      <c r="C29"/>
    </row>
    <row r="30" spans="2:5" hidden="1" x14ac:dyDescent="0.3">
      <c r="B30" t="s">
        <v>19</v>
      </c>
      <c r="C30" t="s">
        <v>66</v>
      </c>
    </row>
    <row r="31" spans="2:5" hidden="1" x14ac:dyDescent="0.3">
      <c r="B31" t="s">
        <v>20</v>
      </c>
      <c r="C31" t="s">
        <v>67</v>
      </c>
    </row>
    <row r="32" spans="2:5" hidden="1" x14ac:dyDescent="0.3">
      <c r="B32" t="s">
        <v>21</v>
      </c>
    </row>
    <row r="33" spans="2:2" hidden="1" x14ac:dyDescent="0.3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 xr:uid="{00000000-0002-0000-0100-000000000000}">
      <formula1>$B$29:$B$33</formula1>
    </dataValidation>
    <dataValidation type="list" allowBlank="1" showInputMessage="1" showErrorMessage="1" sqref="D7" xr:uid="{00000000-0002-0000-0100-000001000000}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0"/>
  <sheetViews>
    <sheetView showGridLines="0" zoomScaleNormal="100" workbookViewId="0">
      <selection activeCell="H10" sqref="H10"/>
    </sheetView>
  </sheetViews>
  <sheetFormatPr defaultColWidth="0" defaultRowHeight="13.2" zeroHeight="1" x14ac:dyDescent="0.3"/>
  <cols>
    <col min="1" max="1" width="8.25" customWidth="1"/>
    <col min="2" max="2" width="9.125" style="2" customWidth="1"/>
    <col min="3" max="3" width="23.75" customWidth="1"/>
    <col min="4" max="4" width="15.75" style="30" customWidth="1"/>
    <col min="5" max="5" width="60.75" style="30" customWidth="1"/>
    <col min="6" max="8" width="8.75" style="28" customWidth="1"/>
    <col min="9" max="9" width="9.125" customWidth="1"/>
    <col min="10" max="16" width="9.125" hidden="1" customWidth="1"/>
    <col min="17" max="16384" width="9.125" hidden="1"/>
  </cols>
  <sheetData>
    <row r="1" spans="2:8" x14ac:dyDescent="0.3"/>
    <row r="2" spans="2:8" x14ac:dyDescent="0.3"/>
    <row r="3" spans="2:8" ht="13.8" thickBot="1" x14ac:dyDescent="0.35">
      <c r="B3" s="22" t="s">
        <v>58</v>
      </c>
      <c r="C3" s="23"/>
      <c r="D3" s="29"/>
      <c r="E3" s="29"/>
      <c r="F3" s="27"/>
      <c r="G3" s="27"/>
      <c r="H3" s="27"/>
    </row>
    <row r="4" spans="2:8" ht="13.8" thickTop="1" x14ac:dyDescent="0.3"/>
    <row r="5" spans="2:8" ht="32.25" customHeight="1" x14ac:dyDescent="0.3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 x14ac:dyDescent="0.3">
      <c r="B6" s="20">
        <v>1</v>
      </c>
      <c r="C6" s="76" t="s">
        <v>9</v>
      </c>
      <c r="D6" s="81">
        <v>60</v>
      </c>
      <c r="E6" s="79" t="s">
        <v>100</v>
      </c>
      <c r="F6" s="77">
        <v>1</v>
      </c>
      <c r="G6" s="77">
        <v>0.3</v>
      </c>
      <c r="H6" s="77">
        <v>0.61</v>
      </c>
    </row>
    <row r="7" spans="2:8" x14ac:dyDescent="0.3">
      <c r="B7" s="21">
        <v>2</v>
      </c>
      <c r="C7" s="78" t="s">
        <v>10</v>
      </c>
      <c r="D7" s="82">
        <v>66</v>
      </c>
      <c r="E7" s="79" t="s">
        <v>101</v>
      </c>
      <c r="F7" s="80">
        <v>0.7</v>
      </c>
      <c r="G7" s="80">
        <v>0.5</v>
      </c>
      <c r="H7" s="80">
        <v>0.69</v>
      </c>
    </row>
    <row r="8" spans="2:8" x14ac:dyDescent="0.3">
      <c r="B8" s="21">
        <v>3</v>
      </c>
      <c r="C8" s="78"/>
      <c r="D8" s="82"/>
      <c r="E8" s="79"/>
      <c r="F8" s="80"/>
      <c r="G8" s="80"/>
      <c r="H8" s="80"/>
    </row>
    <row r="9" spans="2:8" x14ac:dyDescent="0.3">
      <c r="B9" s="21">
        <v>4</v>
      </c>
      <c r="C9" s="78"/>
      <c r="D9" s="82"/>
      <c r="E9" s="79"/>
      <c r="F9" s="80"/>
      <c r="G9" s="80"/>
      <c r="H9" s="80"/>
    </row>
    <row r="10" spans="2:8" x14ac:dyDescent="0.3">
      <c r="B10" s="21">
        <v>5</v>
      </c>
      <c r="C10" s="78"/>
      <c r="D10" s="82"/>
      <c r="E10" s="79"/>
      <c r="F10" s="80"/>
      <c r="G10" s="80"/>
      <c r="H10" s="80"/>
    </row>
    <row r="11" spans="2:8" x14ac:dyDescent="0.3">
      <c r="B11" s="21">
        <v>6</v>
      </c>
      <c r="C11" s="78"/>
      <c r="D11" s="82"/>
      <c r="E11" s="79"/>
      <c r="F11" s="80"/>
      <c r="G11" s="80"/>
      <c r="H11" s="80"/>
    </row>
    <row r="12" spans="2:8" x14ac:dyDescent="0.3">
      <c r="B12" s="21">
        <v>7</v>
      </c>
      <c r="C12" s="78"/>
      <c r="D12" s="82"/>
      <c r="E12" s="79"/>
      <c r="F12" s="80"/>
      <c r="G12" s="80"/>
      <c r="H12" s="80"/>
    </row>
    <row r="13" spans="2:8" x14ac:dyDescent="0.3">
      <c r="B13" s="21">
        <v>8</v>
      </c>
      <c r="C13" s="78"/>
      <c r="D13" s="82"/>
      <c r="E13" s="79"/>
      <c r="F13" s="80"/>
      <c r="G13" s="80"/>
      <c r="H13" s="80"/>
    </row>
    <row r="14" spans="2:8" x14ac:dyDescent="0.3">
      <c r="B14" s="21">
        <v>9</v>
      </c>
      <c r="C14" s="78"/>
      <c r="D14" s="82"/>
      <c r="E14" s="79"/>
      <c r="F14" s="80"/>
      <c r="G14" s="80"/>
      <c r="H14" s="80"/>
    </row>
    <row r="15" spans="2:8" x14ac:dyDescent="0.3">
      <c r="B15" s="21">
        <v>10</v>
      </c>
      <c r="C15" s="78"/>
      <c r="D15" s="82"/>
      <c r="E15" s="79"/>
      <c r="F15" s="80"/>
      <c r="G15" s="80"/>
      <c r="H15" s="80"/>
    </row>
    <row r="16" spans="2:8" x14ac:dyDescent="0.3">
      <c r="B16" s="21">
        <v>11</v>
      </c>
      <c r="C16" s="78"/>
      <c r="D16" s="82"/>
      <c r="E16" s="79"/>
      <c r="F16" s="80"/>
      <c r="G16" s="80"/>
      <c r="H16" s="80"/>
    </row>
    <row r="17" spans="2:10" x14ac:dyDescent="0.3">
      <c r="B17" s="21">
        <v>12</v>
      </c>
      <c r="C17" s="78"/>
      <c r="D17" s="82"/>
      <c r="E17" s="79"/>
      <c r="F17" s="80"/>
      <c r="G17" s="80"/>
      <c r="H17" s="80"/>
    </row>
    <row r="18" spans="2:10" x14ac:dyDescent="0.3">
      <c r="B18" s="21">
        <v>13</v>
      </c>
      <c r="C18" s="78"/>
      <c r="D18" s="82"/>
      <c r="E18" s="79"/>
      <c r="F18" s="80"/>
      <c r="G18" s="80"/>
      <c r="H18" s="80"/>
    </row>
    <row r="19" spans="2:10" x14ac:dyDescent="0.3">
      <c r="B19" s="21">
        <v>14</v>
      </c>
      <c r="C19" s="78"/>
      <c r="D19" s="82"/>
      <c r="E19" s="79"/>
      <c r="F19" s="80"/>
      <c r="G19" s="80"/>
      <c r="H19" s="80"/>
      <c r="J19" s="1"/>
    </row>
    <row r="20" spans="2:10" x14ac:dyDescent="0.3">
      <c r="B20" s="21">
        <v>15</v>
      </c>
      <c r="C20" s="78"/>
      <c r="D20" s="82"/>
      <c r="E20" s="79"/>
      <c r="F20" s="80"/>
      <c r="G20" s="80"/>
      <c r="H20" s="80"/>
    </row>
    <row r="21" spans="2:10" x14ac:dyDescent="0.3">
      <c r="B21" s="21">
        <v>16</v>
      </c>
      <c r="C21" s="78"/>
      <c r="D21" s="82"/>
      <c r="E21" s="79"/>
      <c r="F21" s="80"/>
      <c r="G21" s="80"/>
      <c r="H21" s="80"/>
    </row>
    <row r="22" spans="2:10" x14ac:dyDescent="0.3">
      <c r="B22" s="21">
        <v>17</v>
      </c>
      <c r="C22" s="78"/>
      <c r="D22" s="82"/>
      <c r="E22" s="79"/>
      <c r="F22" s="80"/>
      <c r="G22" s="80"/>
      <c r="H22" s="80"/>
    </row>
    <row r="23" spans="2:10" x14ac:dyDescent="0.3">
      <c r="B23" s="21">
        <v>18</v>
      </c>
      <c r="C23" s="78"/>
      <c r="D23" s="82"/>
      <c r="E23" s="79"/>
      <c r="F23" s="80"/>
      <c r="G23" s="80"/>
      <c r="H23" s="80"/>
    </row>
    <row r="24" spans="2:10" x14ac:dyDescent="0.3">
      <c r="B24" s="21">
        <v>19</v>
      </c>
      <c r="C24" s="78"/>
      <c r="D24" s="82"/>
      <c r="E24" s="79"/>
      <c r="F24" s="80"/>
      <c r="G24" s="80"/>
      <c r="H24" s="80"/>
    </row>
    <row r="25" spans="2:10" x14ac:dyDescent="0.3">
      <c r="B25" s="21">
        <v>20</v>
      </c>
      <c r="C25" s="78"/>
      <c r="D25" s="82"/>
      <c r="E25" s="79"/>
      <c r="F25" s="80"/>
      <c r="G25" s="80"/>
      <c r="H25" s="80"/>
    </row>
    <row r="26" spans="2:10" x14ac:dyDescent="0.3">
      <c r="B26" s="21">
        <v>21</v>
      </c>
      <c r="C26" s="78"/>
      <c r="D26" s="82"/>
      <c r="E26" s="79"/>
      <c r="F26" s="80"/>
      <c r="G26" s="80"/>
      <c r="H26" s="80"/>
    </row>
    <row r="27" spans="2:10" x14ac:dyDescent="0.3">
      <c r="B27" s="21">
        <v>22</v>
      </c>
      <c r="C27" s="78"/>
      <c r="D27" s="82"/>
      <c r="E27" s="79"/>
      <c r="F27" s="80"/>
      <c r="G27" s="80"/>
      <c r="H27" s="80"/>
    </row>
    <row r="28" spans="2:10" x14ac:dyDescent="0.3">
      <c r="B28" s="21">
        <v>23</v>
      </c>
      <c r="C28" s="78"/>
      <c r="D28" s="82"/>
      <c r="E28" s="79"/>
      <c r="F28" s="80"/>
      <c r="G28" s="80"/>
      <c r="H28" s="80"/>
    </row>
    <row r="29" spans="2:10" x14ac:dyDescent="0.3">
      <c r="B29" s="21">
        <v>24</v>
      </c>
      <c r="C29" s="78"/>
      <c r="D29" s="82"/>
      <c r="E29" s="79"/>
      <c r="F29" s="80"/>
      <c r="G29" s="80"/>
      <c r="H29" s="80"/>
    </row>
    <row r="30" spans="2:10" x14ac:dyDescent="0.3">
      <c r="B30" s="21">
        <v>25</v>
      </c>
      <c r="C30" s="78"/>
      <c r="D30" s="82"/>
      <c r="E30" s="79"/>
      <c r="F30" s="80"/>
      <c r="G30" s="80"/>
      <c r="H30" s="80"/>
    </row>
    <row r="31" spans="2:10" x14ac:dyDescent="0.3">
      <c r="B31" s="21">
        <v>26</v>
      </c>
      <c r="C31" s="78"/>
      <c r="D31" s="82"/>
      <c r="E31" s="79"/>
      <c r="F31" s="80"/>
      <c r="G31" s="80"/>
      <c r="H31" s="80"/>
    </row>
    <row r="32" spans="2:10" x14ac:dyDescent="0.3">
      <c r="B32" s="21">
        <v>27</v>
      </c>
      <c r="C32" s="78"/>
      <c r="D32" s="82"/>
      <c r="E32" s="79"/>
      <c r="F32" s="80"/>
      <c r="G32" s="80"/>
      <c r="H32" s="80"/>
    </row>
    <row r="33" spans="2:8" x14ac:dyDescent="0.3">
      <c r="B33" s="21">
        <v>28</v>
      </c>
      <c r="C33" s="78"/>
      <c r="D33" s="82"/>
      <c r="E33" s="79"/>
      <c r="F33" s="80"/>
      <c r="G33" s="80"/>
      <c r="H33" s="80"/>
    </row>
    <row r="34" spans="2:8" x14ac:dyDescent="0.3">
      <c r="B34" s="21">
        <v>29</v>
      </c>
      <c r="C34" s="78"/>
      <c r="D34" s="82"/>
      <c r="E34" s="79"/>
      <c r="F34" s="80"/>
      <c r="G34" s="80"/>
      <c r="H34" s="80"/>
    </row>
    <row r="35" spans="2:8" x14ac:dyDescent="0.3">
      <c r="B35" s="21">
        <v>30</v>
      </c>
      <c r="C35" s="78"/>
      <c r="D35" s="82"/>
      <c r="E35" s="79"/>
      <c r="F35" s="80"/>
      <c r="G35" s="80"/>
      <c r="H35" s="80"/>
    </row>
    <row r="36" spans="2:8" x14ac:dyDescent="0.3">
      <c r="B36" s="21">
        <v>31</v>
      </c>
      <c r="C36" s="78"/>
      <c r="D36" s="82"/>
      <c r="E36" s="79"/>
      <c r="F36" s="80"/>
      <c r="G36" s="80"/>
      <c r="H36" s="80"/>
    </row>
    <row r="37" spans="2:8" x14ac:dyDescent="0.3">
      <c r="B37" s="21">
        <v>32</v>
      </c>
      <c r="C37" s="78"/>
      <c r="D37" s="82"/>
      <c r="E37" s="79"/>
      <c r="F37" s="80"/>
      <c r="G37" s="80"/>
      <c r="H37" s="80"/>
    </row>
    <row r="38" spans="2:8" x14ac:dyDescent="0.3">
      <c r="B38" s="21">
        <v>33</v>
      </c>
      <c r="C38" s="78"/>
      <c r="D38" s="82"/>
      <c r="E38" s="79"/>
      <c r="F38" s="80"/>
      <c r="G38" s="80"/>
      <c r="H38" s="80"/>
    </row>
    <row r="39" spans="2:8" x14ac:dyDescent="0.3">
      <c r="B39" s="21">
        <v>34</v>
      </c>
      <c r="C39" s="78"/>
      <c r="D39" s="82"/>
      <c r="E39" s="79"/>
      <c r="F39" s="80"/>
      <c r="G39" s="80"/>
      <c r="H39" s="80"/>
    </row>
    <row r="40" spans="2:8" x14ac:dyDescent="0.3">
      <c r="B40" s="21">
        <v>35</v>
      </c>
      <c r="C40" s="78"/>
      <c r="D40" s="82"/>
      <c r="E40" s="79"/>
      <c r="F40" s="80"/>
      <c r="G40" s="80"/>
      <c r="H40" s="80"/>
    </row>
    <row r="41" spans="2:8" x14ac:dyDescent="0.3">
      <c r="B41" s="21">
        <v>36</v>
      </c>
      <c r="C41" s="78"/>
      <c r="D41" s="82"/>
      <c r="E41" s="79"/>
      <c r="F41" s="80"/>
      <c r="G41" s="80"/>
      <c r="H41" s="80"/>
    </row>
    <row r="42" spans="2:8" x14ac:dyDescent="0.3">
      <c r="B42" s="21">
        <v>37</v>
      </c>
      <c r="C42" s="78"/>
      <c r="D42" s="82"/>
      <c r="E42" s="79"/>
      <c r="F42" s="80"/>
      <c r="G42" s="80"/>
      <c r="H42" s="80"/>
    </row>
    <row r="43" spans="2:8" x14ac:dyDescent="0.3">
      <c r="B43" s="21">
        <v>38</v>
      </c>
      <c r="C43" s="78"/>
      <c r="D43" s="82"/>
      <c r="E43" s="79"/>
      <c r="F43" s="80"/>
      <c r="G43" s="80"/>
      <c r="H43" s="80"/>
    </row>
    <row r="44" spans="2:8" x14ac:dyDescent="0.3">
      <c r="B44" s="21">
        <v>39</v>
      </c>
      <c r="C44" s="78"/>
      <c r="D44" s="82"/>
      <c r="E44" s="79"/>
      <c r="F44" s="80"/>
      <c r="G44" s="80"/>
      <c r="H44" s="80"/>
    </row>
    <row r="45" spans="2:8" x14ac:dyDescent="0.3">
      <c r="B45" s="21">
        <v>40</v>
      </c>
      <c r="C45" s="78"/>
      <c r="D45" s="82"/>
      <c r="E45" s="79"/>
      <c r="F45" s="80"/>
      <c r="G45" s="80"/>
      <c r="H45" s="80"/>
    </row>
    <row r="46" spans="2:8" x14ac:dyDescent="0.3">
      <c r="B46" s="21">
        <v>41</v>
      </c>
      <c r="C46" s="78"/>
      <c r="D46" s="82"/>
      <c r="E46" s="79"/>
      <c r="F46" s="80"/>
      <c r="G46" s="80"/>
      <c r="H46" s="80"/>
    </row>
    <row r="47" spans="2:8" x14ac:dyDescent="0.3">
      <c r="B47" s="21">
        <v>42</v>
      </c>
      <c r="C47" s="78"/>
      <c r="D47" s="82"/>
      <c r="E47" s="79"/>
      <c r="F47" s="80"/>
      <c r="G47" s="80"/>
      <c r="H47" s="80"/>
    </row>
    <row r="48" spans="2:8" x14ac:dyDescent="0.3">
      <c r="B48" s="21">
        <v>43</v>
      </c>
      <c r="C48" s="78"/>
      <c r="D48" s="82"/>
      <c r="E48" s="79"/>
      <c r="F48" s="80"/>
      <c r="G48" s="80"/>
      <c r="H48" s="80"/>
    </row>
    <row r="49" spans="2:8" x14ac:dyDescent="0.3">
      <c r="B49" s="21">
        <v>44</v>
      </c>
      <c r="C49" s="78"/>
      <c r="D49" s="82"/>
      <c r="E49" s="79"/>
      <c r="F49" s="80"/>
      <c r="G49" s="80"/>
      <c r="H49" s="80"/>
    </row>
    <row r="50" spans="2:8" x14ac:dyDescent="0.3">
      <c r="B50" s="21">
        <v>45</v>
      </c>
      <c r="C50" s="78"/>
      <c r="D50" s="82"/>
      <c r="E50" s="79"/>
      <c r="F50" s="80"/>
      <c r="G50" s="80"/>
      <c r="H50" s="80"/>
    </row>
    <row r="51" spans="2:8" x14ac:dyDescent="0.3">
      <c r="B51" s="21">
        <v>46</v>
      </c>
      <c r="C51" s="78"/>
      <c r="D51" s="82"/>
      <c r="E51" s="79"/>
      <c r="F51" s="80"/>
      <c r="G51" s="80"/>
      <c r="H51" s="80"/>
    </row>
    <row r="52" spans="2:8" x14ac:dyDescent="0.3">
      <c r="B52" s="21">
        <v>47</v>
      </c>
      <c r="C52" s="78"/>
      <c r="D52" s="82"/>
      <c r="E52" s="79"/>
      <c r="F52" s="80"/>
      <c r="G52" s="80"/>
      <c r="H52" s="80"/>
    </row>
    <row r="53" spans="2:8" x14ac:dyDescent="0.3">
      <c r="B53" s="21">
        <v>48</v>
      </c>
      <c r="C53" s="78"/>
      <c r="D53" s="82"/>
      <c r="E53" s="79"/>
      <c r="F53" s="80"/>
      <c r="G53" s="80"/>
      <c r="H53" s="80"/>
    </row>
    <row r="54" spans="2:8" x14ac:dyDescent="0.3">
      <c r="B54" s="21">
        <v>49</v>
      </c>
      <c r="C54" s="78"/>
      <c r="D54" s="82"/>
      <c r="E54" s="79"/>
      <c r="F54" s="80"/>
      <c r="G54" s="80"/>
      <c r="H54" s="80"/>
    </row>
    <row r="55" spans="2:8" x14ac:dyDescent="0.3">
      <c r="B55" s="21">
        <v>50</v>
      </c>
      <c r="C55" s="78"/>
      <c r="D55" s="82"/>
      <c r="E55" s="79"/>
      <c r="F55" s="80"/>
      <c r="G55" s="80"/>
      <c r="H55" s="80"/>
    </row>
    <row r="56" spans="2:8" x14ac:dyDescent="0.3">
      <c r="B56" s="21">
        <v>51</v>
      </c>
      <c r="C56" s="78"/>
      <c r="D56" s="82"/>
      <c r="E56" s="79"/>
      <c r="F56" s="80"/>
      <c r="G56" s="80"/>
      <c r="H56" s="80"/>
    </row>
    <row r="57" spans="2:8" x14ac:dyDescent="0.3">
      <c r="B57" s="21">
        <v>52</v>
      </c>
      <c r="C57" s="78"/>
      <c r="D57" s="82"/>
      <c r="E57" s="79"/>
      <c r="F57" s="80"/>
      <c r="G57" s="80"/>
      <c r="H57" s="80"/>
    </row>
    <row r="58" spans="2:8" x14ac:dyDescent="0.3">
      <c r="B58" s="21">
        <v>53</v>
      </c>
      <c r="C58" s="78"/>
      <c r="D58" s="82"/>
      <c r="E58" s="79"/>
      <c r="F58" s="80"/>
      <c r="G58" s="80"/>
      <c r="H58" s="80"/>
    </row>
    <row r="59" spans="2:8" x14ac:dyDescent="0.3">
      <c r="B59" s="21">
        <v>54</v>
      </c>
      <c r="C59" s="78"/>
      <c r="D59" s="82"/>
      <c r="E59" s="79"/>
      <c r="F59" s="80"/>
      <c r="G59" s="80"/>
      <c r="H59" s="80"/>
    </row>
    <row r="60" spans="2:8" x14ac:dyDescent="0.3">
      <c r="B60" s="21">
        <v>55</v>
      </c>
      <c r="C60" s="78"/>
      <c r="D60" s="82"/>
      <c r="E60" s="79"/>
      <c r="F60" s="80"/>
      <c r="G60" s="80"/>
      <c r="H60" s="80"/>
    </row>
    <row r="61" spans="2:8" x14ac:dyDescent="0.3">
      <c r="B61" s="21">
        <v>56</v>
      </c>
      <c r="C61" s="78"/>
      <c r="D61" s="82"/>
      <c r="E61" s="79"/>
      <c r="F61" s="80"/>
      <c r="G61" s="80"/>
      <c r="H61" s="80"/>
    </row>
    <row r="62" spans="2:8" x14ac:dyDescent="0.3">
      <c r="B62" s="21">
        <v>57</v>
      </c>
      <c r="C62" s="78"/>
      <c r="D62" s="82"/>
      <c r="E62" s="79"/>
      <c r="F62" s="80"/>
      <c r="G62" s="80"/>
      <c r="H62" s="80"/>
    </row>
    <row r="63" spans="2:8" x14ac:dyDescent="0.3">
      <c r="B63" s="21">
        <v>58</v>
      </c>
      <c r="C63" s="78"/>
      <c r="D63" s="82"/>
      <c r="E63" s="79"/>
      <c r="F63" s="80"/>
      <c r="G63" s="80"/>
      <c r="H63" s="80"/>
    </row>
    <row r="64" spans="2:8" x14ac:dyDescent="0.3">
      <c r="B64" s="21">
        <v>59</v>
      </c>
      <c r="C64" s="78"/>
      <c r="D64" s="82"/>
      <c r="E64" s="79"/>
      <c r="F64" s="80"/>
      <c r="G64" s="80"/>
      <c r="H64" s="80"/>
    </row>
    <row r="65" spans="2:8" x14ac:dyDescent="0.3">
      <c r="B65" s="21">
        <v>60</v>
      </c>
      <c r="C65" s="78"/>
      <c r="D65" s="82"/>
      <c r="E65" s="79"/>
      <c r="F65" s="80"/>
      <c r="G65" s="80"/>
      <c r="H65" s="80"/>
    </row>
    <row r="66" spans="2:8" x14ac:dyDescent="0.3">
      <c r="B66" s="21">
        <v>61</v>
      </c>
      <c r="C66" s="78"/>
      <c r="D66" s="82"/>
      <c r="E66" s="79"/>
      <c r="F66" s="80"/>
      <c r="G66" s="80"/>
      <c r="H66" s="80"/>
    </row>
    <row r="67" spans="2:8" x14ac:dyDescent="0.3">
      <c r="B67" s="21">
        <v>62</v>
      </c>
      <c r="C67" s="78"/>
      <c r="D67" s="82"/>
      <c r="E67" s="79"/>
      <c r="F67" s="80"/>
      <c r="G67" s="80"/>
      <c r="H67" s="80"/>
    </row>
    <row r="68" spans="2:8" x14ac:dyDescent="0.3">
      <c r="B68" s="21">
        <v>63</v>
      </c>
      <c r="C68" s="78"/>
      <c r="D68" s="82"/>
      <c r="E68" s="79"/>
      <c r="F68" s="80"/>
      <c r="G68" s="80"/>
      <c r="H68" s="80"/>
    </row>
    <row r="69" spans="2:8" x14ac:dyDescent="0.3">
      <c r="B69" s="21">
        <v>64</v>
      </c>
      <c r="C69" s="78"/>
      <c r="D69" s="82"/>
      <c r="E69" s="79"/>
      <c r="F69" s="80"/>
      <c r="G69" s="80"/>
      <c r="H69" s="80"/>
    </row>
    <row r="70" spans="2:8" x14ac:dyDescent="0.3">
      <c r="B70" s="21">
        <v>65</v>
      </c>
      <c r="C70" s="78"/>
      <c r="D70" s="82"/>
      <c r="E70" s="79"/>
      <c r="F70" s="80"/>
      <c r="G70" s="80"/>
      <c r="H70" s="80"/>
    </row>
    <row r="71" spans="2:8" x14ac:dyDescent="0.3">
      <c r="B71" s="21">
        <v>66</v>
      </c>
      <c r="C71" s="78"/>
      <c r="D71" s="82"/>
      <c r="E71" s="79"/>
      <c r="F71" s="80"/>
      <c r="G71" s="80"/>
      <c r="H71" s="80"/>
    </row>
    <row r="72" spans="2:8" x14ac:dyDescent="0.3">
      <c r="B72" s="21">
        <v>67</v>
      </c>
      <c r="C72" s="78"/>
      <c r="D72" s="82"/>
      <c r="E72" s="79"/>
      <c r="F72" s="80"/>
      <c r="G72" s="80"/>
      <c r="H72" s="80"/>
    </row>
    <row r="73" spans="2:8" x14ac:dyDescent="0.3">
      <c r="B73" s="21">
        <v>68</v>
      </c>
      <c r="C73" s="78"/>
      <c r="D73" s="82"/>
      <c r="E73" s="79"/>
      <c r="F73" s="80"/>
      <c r="G73" s="80"/>
      <c r="H73" s="80"/>
    </row>
    <row r="74" spans="2:8" x14ac:dyDescent="0.3">
      <c r="B74" s="21">
        <v>69</v>
      </c>
      <c r="C74" s="78"/>
      <c r="D74" s="82"/>
      <c r="E74" s="79"/>
      <c r="F74" s="80"/>
      <c r="G74" s="80"/>
      <c r="H74" s="80"/>
    </row>
    <row r="75" spans="2:8" x14ac:dyDescent="0.3">
      <c r="B75" s="21">
        <v>70</v>
      </c>
      <c r="C75" s="78"/>
      <c r="D75" s="82"/>
      <c r="E75" s="79"/>
      <c r="F75" s="80"/>
      <c r="G75" s="80"/>
      <c r="H75" s="80"/>
    </row>
    <row r="76" spans="2:8" x14ac:dyDescent="0.3">
      <c r="B76" s="21">
        <v>71</v>
      </c>
      <c r="C76" s="78"/>
      <c r="D76" s="82"/>
      <c r="E76" s="79"/>
      <c r="F76" s="80"/>
      <c r="G76" s="80"/>
      <c r="H76" s="80"/>
    </row>
    <row r="77" spans="2:8" x14ac:dyDescent="0.3">
      <c r="B77" s="21">
        <v>72</v>
      </c>
      <c r="C77" s="78"/>
      <c r="D77" s="82"/>
      <c r="E77" s="79"/>
      <c r="F77" s="80"/>
      <c r="G77" s="80"/>
      <c r="H77" s="80"/>
    </row>
    <row r="78" spans="2:8" x14ac:dyDescent="0.3">
      <c r="B78" s="21">
        <v>73</v>
      </c>
      <c r="C78" s="78"/>
      <c r="D78" s="82"/>
      <c r="E78" s="79"/>
      <c r="F78" s="80"/>
      <c r="G78" s="80"/>
      <c r="H78" s="80"/>
    </row>
    <row r="79" spans="2:8" x14ac:dyDescent="0.3">
      <c r="B79" s="21">
        <v>74</v>
      </c>
      <c r="C79" s="78"/>
      <c r="D79" s="82"/>
      <c r="E79" s="79"/>
      <c r="F79" s="80"/>
      <c r="G79" s="80"/>
      <c r="H79" s="80"/>
    </row>
    <row r="80" spans="2:8" x14ac:dyDescent="0.3">
      <c r="B80" s="21">
        <v>75</v>
      </c>
      <c r="C80" s="78"/>
      <c r="D80" s="82"/>
      <c r="E80" s="79"/>
      <c r="F80" s="80"/>
      <c r="G80" s="80"/>
      <c r="H80" s="80"/>
    </row>
    <row r="81" spans="2:8" x14ac:dyDescent="0.3">
      <c r="B81" s="21">
        <v>76</v>
      </c>
      <c r="C81" s="78"/>
      <c r="D81" s="82"/>
      <c r="E81" s="79"/>
      <c r="F81" s="80"/>
      <c r="G81" s="80"/>
      <c r="H81" s="80"/>
    </row>
    <row r="82" spans="2:8" x14ac:dyDescent="0.3">
      <c r="B82" s="21">
        <v>77</v>
      </c>
      <c r="C82" s="78"/>
      <c r="D82" s="82"/>
      <c r="E82" s="79"/>
      <c r="F82" s="80"/>
      <c r="G82" s="80"/>
      <c r="H82" s="80"/>
    </row>
    <row r="83" spans="2:8" x14ac:dyDescent="0.3">
      <c r="B83" s="21">
        <v>78</v>
      </c>
      <c r="C83" s="78"/>
      <c r="D83" s="82"/>
      <c r="E83" s="79"/>
      <c r="F83" s="80"/>
      <c r="G83" s="80"/>
      <c r="H83" s="80"/>
    </row>
    <row r="84" spans="2:8" x14ac:dyDescent="0.3">
      <c r="B84" s="21">
        <v>79</v>
      </c>
      <c r="C84" s="78"/>
      <c r="D84" s="82"/>
      <c r="E84" s="79"/>
      <c r="F84" s="80"/>
      <c r="G84" s="80"/>
      <c r="H84" s="80"/>
    </row>
    <row r="85" spans="2:8" x14ac:dyDescent="0.3">
      <c r="B85" s="21">
        <v>80</v>
      </c>
      <c r="C85" s="78"/>
      <c r="D85" s="82"/>
      <c r="E85" s="79"/>
      <c r="F85" s="80"/>
      <c r="G85" s="80"/>
      <c r="H85" s="80"/>
    </row>
    <row r="86" spans="2:8" x14ac:dyDescent="0.3">
      <c r="B86" s="21">
        <v>81</v>
      </c>
      <c r="C86" s="78"/>
      <c r="D86" s="82"/>
      <c r="E86" s="79"/>
      <c r="F86" s="80"/>
      <c r="G86" s="80"/>
      <c r="H86" s="80"/>
    </row>
    <row r="87" spans="2:8" x14ac:dyDescent="0.3">
      <c r="B87" s="21">
        <v>82</v>
      </c>
      <c r="C87" s="78"/>
      <c r="D87" s="82"/>
      <c r="E87" s="79"/>
      <c r="F87" s="80"/>
      <c r="G87" s="80"/>
      <c r="H87" s="80"/>
    </row>
    <row r="88" spans="2:8" x14ac:dyDescent="0.3">
      <c r="B88" s="21">
        <v>83</v>
      </c>
      <c r="C88" s="78"/>
      <c r="D88" s="82"/>
      <c r="E88" s="79"/>
      <c r="F88" s="80"/>
      <c r="G88" s="80"/>
      <c r="H88" s="80"/>
    </row>
    <row r="89" spans="2:8" x14ac:dyDescent="0.3">
      <c r="B89" s="21">
        <v>84</v>
      </c>
      <c r="C89" s="78"/>
      <c r="D89" s="82"/>
      <c r="E89" s="79"/>
      <c r="F89" s="80"/>
      <c r="G89" s="80"/>
      <c r="H89" s="80"/>
    </row>
    <row r="90" spans="2:8" x14ac:dyDescent="0.3">
      <c r="B90" s="21">
        <v>85</v>
      </c>
      <c r="C90" s="78"/>
      <c r="D90" s="82"/>
      <c r="E90" s="79"/>
      <c r="F90" s="80"/>
      <c r="G90" s="80"/>
      <c r="H90" s="80"/>
    </row>
    <row r="91" spans="2:8" x14ac:dyDescent="0.3">
      <c r="B91" s="21">
        <v>86</v>
      </c>
      <c r="C91" s="78"/>
      <c r="D91" s="82"/>
      <c r="E91" s="79"/>
      <c r="F91" s="80"/>
      <c r="G91" s="80"/>
      <c r="H91" s="80"/>
    </row>
    <row r="92" spans="2:8" x14ac:dyDescent="0.3">
      <c r="B92" s="21">
        <v>87</v>
      </c>
      <c r="C92" s="78"/>
      <c r="D92" s="82"/>
      <c r="E92" s="79"/>
      <c r="F92" s="80"/>
      <c r="G92" s="80"/>
      <c r="H92" s="80"/>
    </row>
    <row r="93" spans="2:8" x14ac:dyDescent="0.3">
      <c r="B93" s="21">
        <v>88</v>
      </c>
      <c r="C93" s="78"/>
      <c r="D93" s="82"/>
      <c r="E93" s="79"/>
      <c r="F93" s="80"/>
      <c r="G93" s="80"/>
      <c r="H93" s="80"/>
    </row>
    <row r="94" spans="2:8" x14ac:dyDescent="0.3">
      <c r="B94" s="21">
        <v>89</v>
      </c>
      <c r="C94" s="78"/>
      <c r="D94" s="82"/>
      <c r="E94" s="79"/>
      <c r="F94" s="80"/>
      <c r="G94" s="80"/>
      <c r="H94" s="80"/>
    </row>
    <row r="95" spans="2:8" x14ac:dyDescent="0.3">
      <c r="B95" s="21">
        <v>90</v>
      </c>
      <c r="C95" s="78"/>
      <c r="D95" s="82"/>
      <c r="E95" s="79"/>
      <c r="F95" s="80"/>
      <c r="G95" s="80"/>
      <c r="H95" s="80"/>
    </row>
    <row r="96" spans="2:8" x14ac:dyDescent="0.3">
      <c r="B96" s="21">
        <v>91</v>
      </c>
      <c r="C96" s="78"/>
      <c r="D96" s="82"/>
      <c r="E96" s="79"/>
      <c r="F96" s="80"/>
      <c r="G96" s="80"/>
      <c r="H96" s="80"/>
    </row>
    <row r="97" spans="2:8" x14ac:dyDescent="0.3">
      <c r="B97" s="21">
        <v>92</v>
      </c>
      <c r="C97" s="78"/>
      <c r="D97" s="82"/>
      <c r="E97" s="79"/>
      <c r="F97" s="80"/>
      <c r="G97" s="80"/>
      <c r="H97" s="80"/>
    </row>
    <row r="98" spans="2:8" x14ac:dyDescent="0.3">
      <c r="B98" s="21">
        <v>93</v>
      </c>
      <c r="C98" s="78"/>
      <c r="D98" s="82"/>
      <c r="E98" s="79"/>
      <c r="F98" s="80"/>
      <c r="G98" s="80"/>
      <c r="H98" s="80"/>
    </row>
    <row r="99" spans="2:8" x14ac:dyDescent="0.3">
      <c r="B99" s="21">
        <v>94</v>
      </c>
      <c r="C99" s="78"/>
      <c r="D99" s="82"/>
      <c r="E99" s="79"/>
      <c r="F99" s="80"/>
      <c r="G99" s="80"/>
      <c r="H99" s="80"/>
    </row>
    <row r="100" spans="2:8" x14ac:dyDescent="0.3">
      <c r="B100" s="21">
        <v>95</v>
      </c>
      <c r="C100" s="78"/>
      <c r="D100" s="82"/>
      <c r="E100" s="79"/>
      <c r="F100" s="80"/>
      <c r="G100" s="80"/>
      <c r="H100" s="80"/>
    </row>
    <row r="101" spans="2:8" x14ac:dyDescent="0.3">
      <c r="B101" s="21">
        <v>96</v>
      </c>
      <c r="C101" s="78"/>
      <c r="D101" s="82"/>
      <c r="E101" s="79"/>
      <c r="F101" s="80"/>
      <c r="G101" s="80"/>
      <c r="H101" s="80"/>
    </row>
    <row r="102" spans="2:8" x14ac:dyDescent="0.3">
      <c r="B102" s="21">
        <v>97</v>
      </c>
      <c r="C102" s="78"/>
      <c r="D102" s="82"/>
      <c r="E102" s="79"/>
      <c r="F102" s="80"/>
      <c r="G102" s="80"/>
      <c r="H102" s="80"/>
    </row>
    <row r="103" spans="2:8" x14ac:dyDescent="0.3">
      <c r="B103" s="21">
        <v>98</v>
      </c>
      <c r="C103" s="78"/>
      <c r="D103" s="82"/>
      <c r="E103" s="79"/>
      <c r="F103" s="80"/>
      <c r="G103" s="80"/>
      <c r="H103" s="80"/>
    </row>
    <row r="104" spans="2:8" x14ac:dyDescent="0.3">
      <c r="B104" s="21">
        <v>99</v>
      </c>
      <c r="C104" s="78"/>
      <c r="D104" s="82"/>
      <c r="E104" s="79"/>
      <c r="F104" s="80"/>
      <c r="G104" s="80"/>
      <c r="H104" s="80"/>
    </row>
    <row r="105" spans="2:8" x14ac:dyDescent="0.3">
      <c r="B105" s="21">
        <v>100</v>
      </c>
      <c r="C105" s="78"/>
      <c r="D105" s="82"/>
      <c r="E105" s="79"/>
      <c r="F105" s="80"/>
      <c r="G105" s="80"/>
      <c r="H105" s="80"/>
    </row>
    <row r="106" spans="2:8" x14ac:dyDescent="0.3">
      <c r="B106" s="21">
        <v>101</v>
      </c>
      <c r="C106" s="78"/>
      <c r="D106" s="82"/>
      <c r="E106" s="79"/>
      <c r="F106" s="80"/>
      <c r="G106" s="80"/>
      <c r="H106" s="80"/>
    </row>
    <row r="107" spans="2:8" x14ac:dyDescent="0.3">
      <c r="B107" s="21">
        <v>102</v>
      </c>
      <c r="C107" s="78"/>
      <c r="D107" s="82"/>
      <c r="E107" s="79"/>
      <c r="F107" s="80"/>
      <c r="G107" s="80"/>
      <c r="H107" s="80"/>
    </row>
    <row r="108" spans="2:8" x14ac:dyDescent="0.3">
      <c r="B108" s="21">
        <v>103</v>
      </c>
      <c r="C108" s="78"/>
      <c r="D108" s="82"/>
      <c r="E108" s="79"/>
      <c r="F108" s="80"/>
      <c r="G108" s="80"/>
      <c r="H108" s="80"/>
    </row>
    <row r="109" spans="2:8" x14ac:dyDescent="0.3">
      <c r="B109" s="21">
        <v>104</v>
      </c>
      <c r="C109" s="78"/>
      <c r="D109" s="82"/>
      <c r="E109" s="79"/>
      <c r="F109" s="80"/>
      <c r="G109" s="80"/>
      <c r="H109" s="80"/>
    </row>
    <row r="110" spans="2:8" x14ac:dyDescent="0.3">
      <c r="B110" s="21">
        <v>105</v>
      </c>
      <c r="C110" s="78"/>
      <c r="D110" s="82"/>
      <c r="E110" s="79"/>
      <c r="F110" s="80"/>
      <c r="G110" s="80"/>
      <c r="H110" s="80"/>
    </row>
    <row r="111" spans="2:8" x14ac:dyDescent="0.3">
      <c r="B111" s="21">
        <v>106</v>
      </c>
      <c r="C111" s="78"/>
      <c r="D111" s="82"/>
      <c r="E111" s="79"/>
      <c r="F111" s="80"/>
      <c r="G111" s="80"/>
      <c r="H111" s="80"/>
    </row>
    <row r="112" spans="2:8" x14ac:dyDescent="0.3">
      <c r="B112" s="21">
        <v>107</v>
      </c>
      <c r="C112" s="78"/>
      <c r="D112" s="82"/>
      <c r="E112" s="79"/>
      <c r="F112" s="80"/>
      <c r="G112" s="80"/>
      <c r="H112" s="80"/>
    </row>
    <row r="113" spans="2:8" x14ac:dyDescent="0.3">
      <c r="B113" s="21">
        <v>108</v>
      </c>
      <c r="C113" s="78"/>
      <c r="D113" s="82"/>
      <c r="E113" s="79"/>
      <c r="F113" s="80"/>
      <c r="G113" s="80"/>
      <c r="H113" s="80"/>
    </row>
    <row r="114" spans="2:8" x14ac:dyDescent="0.3">
      <c r="B114" s="21">
        <v>109</v>
      </c>
      <c r="C114" s="78"/>
      <c r="D114" s="82"/>
      <c r="E114" s="79"/>
      <c r="F114" s="80"/>
      <c r="G114" s="80"/>
      <c r="H114" s="80"/>
    </row>
    <row r="115" spans="2:8" x14ac:dyDescent="0.3">
      <c r="B115" s="21">
        <v>110</v>
      </c>
      <c r="C115" s="78"/>
      <c r="D115" s="82"/>
      <c r="E115" s="79"/>
      <c r="F115" s="80"/>
      <c r="G115" s="80"/>
      <c r="H115" s="80"/>
    </row>
    <row r="116" spans="2:8" x14ac:dyDescent="0.3">
      <c r="B116" s="21">
        <v>111</v>
      </c>
      <c r="C116" s="78"/>
      <c r="D116" s="82"/>
      <c r="E116" s="79"/>
      <c r="F116" s="80"/>
      <c r="G116" s="80"/>
      <c r="H116" s="80"/>
    </row>
    <row r="117" spans="2:8" x14ac:dyDescent="0.3">
      <c r="B117" s="21">
        <v>112</v>
      </c>
      <c r="C117" s="78"/>
      <c r="D117" s="82"/>
      <c r="E117" s="79"/>
      <c r="F117" s="80"/>
      <c r="G117" s="80"/>
      <c r="H117" s="80"/>
    </row>
    <row r="118" spans="2:8" x14ac:dyDescent="0.3">
      <c r="B118" s="21">
        <v>113</v>
      </c>
      <c r="C118" s="78"/>
      <c r="D118" s="82"/>
      <c r="E118" s="79"/>
      <c r="F118" s="80"/>
      <c r="G118" s="80"/>
      <c r="H118" s="80"/>
    </row>
    <row r="119" spans="2:8" x14ac:dyDescent="0.3">
      <c r="B119" s="21">
        <v>114</v>
      </c>
      <c r="C119" s="78"/>
      <c r="D119" s="82"/>
      <c r="E119" s="79"/>
      <c r="F119" s="80"/>
      <c r="G119" s="80"/>
      <c r="H119" s="80"/>
    </row>
    <row r="120" spans="2:8" x14ac:dyDescent="0.3">
      <c r="B120" s="21">
        <v>115</v>
      </c>
      <c r="C120" s="78"/>
      <c r="D120" s="82"/>
      <c r="E120" s="79"/>
      <c r="F120" s="80"/>
      <c r="G120" s="80"/>
      <c r="H120" s="80"/>
    </row>
    <row r="121" spans="2:8" x14ac:dyDescent="0.3">
      <c r="B121" s="21">
        <v>116</v>
      </c>
      <c r="C121" s="78"/>
      <c r="D121" s="82"/>
      <c r="E121" s="79"/>
      <c r="F121" s="80"/>
      <c r="G121" s="80"/>
      <c r="H121" s="80"/>
    </row>
    <row r="122" spans="2:8" x14ac:dyDescent="0.3">
      <c r="B122" s="21">
        <v>117</v>
      </c>
      <c r="C122" s="78"/>
      <c r="D122" s="82"/>
      <c r="E122" s="79"/>
      <c r="F122" s="80"/>
      <c r="G122" s="80"/>
      <c r="H122" s="80"/>
    </row>
    <row r="123" spans="2:8" x14ac:dyDescent="0.3">
      <c r="B123" s="21">
        <v>118</v>
      </c>
      <c r="C123" s="78"/>
      <c r="D123" s="82"/>
      <c r="E123" s="79"/>
      <c r="F123" s="80"/>
      <c r="G123" s="80"/>
      <c r="H123" s="80"/>
    </row>
    <row r="124" spans="2:8" x14ac:dyDescent="0.3">
      <c r="B124" s="21">
        <v>119</v>
      </c>
      <c r="C124" s="78"/>
      <c r="D124" s="82"/>
      <c r="E124" s="79"/>
      <c r="F124" s="80"/>
      <c r="G124" s="80"/>
      <c r="H124" s="80"/>
    </row>
    <row r="125" spans="2:8" x14ac:dyDescent="0.3">
      <c r="B125" s="21">
        <v>120</v>
      </c>
      <c r="C125" s="78"/>
      <c r="D125" s="82"/>
      <c r="E125" s="79"/>
      <c r="F125" s="80"/>
      <c r="G125" s="80"/>
      <c r="H125" s="80"/>
    </row>
    <row r="126" spans="2:8" x14ac:dyDescent="0.3">
      <c r="B126" s="21">
        <v>121</v>
      </c>
      <c r="C126" s="78"/>
      <c r="D126" s="82"/>
      <c r="E126" s="79"/>
      <c r="F126" s="80"/>
      <c r="G126" s="80"/>
      <c r="H126" s="80"/>
    </row>
    <row r="127" spans="2:8" x14ac:dyDescent="0.3">
      <c r="B127" s="21">
        <v>122</v>
      </c>
      <c r="C127" s="78"/>
      <c r="D127" s="82"/>
      <c r="E127" s="79"/>
      <c r="F127" s="80"/>
      <c r="G127" s="80"/>
      <c r="H127" s="80"/>
    </row>
    <row r="128" spans="2:8" x14ac:dyDescent="0.3">
      <c r="B128" s="21">
        <v>123</v>
      </c>
      <c r="C128" s="78"/>
      <c r="D128" s="82"/>
      <c r="E128" s="79"/>
      <c r="F128" s="80"/>
      <c r="G128" s="80"/>
      <c r="H128" s="80"/>
    </row>
    <row r="129" spans="2:8" x14ac:dyDescent="0.3">
      <c r="B129" s="21">
        <v>124</v>
      </c>
      <c r="C129" s="78"/>
      <c r="D129" s="82"/>
      <c r="E129" s="79"/>
      <c r="F129" s="80"/>
      <c r="G129" s="80"/>
      <c r="H129" s="80"/>
    </row>
    <row r="130" spans="2:8" x14ac:dyDescent="0.3">
      <c r="B130" s="21">
        <v>125</v>
      </c>
      <c r="C130" s="78"/>
      <c r="D130" s="82"/>
      <c r="E130" s="79"/>
      <c r="F130" s="80"/>
      <c r="G130" s="80"/>
      <c r="H130" s="80"/>
    </row>
    <row r="131" spans="2:8" x14ac:dyDescent="0.3">
      <c r="B131" s="21">
        <v>126</v>
      </c>
      <c r="C131" s="78"/>
      <c r="D131" s="82"/>
      <c r="E131" s="79"/>
      <c r="F131" s="80"/>
      <c r="G131" s="80"/>
      <c r="H131" s="80"/>
    </row>
    <row r="132" spans="2:8" x14ac:dyDescent="0.3">
      <c r="B132" s="21">
        <v>127</v>
      </c>
      <c r="C132" s="78"/>
      <c r="D132" s="82"/>
      <c r="E132" s="79"/>
      <c r="F132" s="80"/>
      <c r="G132" s="80"/>
      <c r="H132" s="80"/>
    </row>
    <row r="133" spans="2:8" x14ac:dyDescent="0.3">
      <c r="B133" s="21">
        <v>128</v>
      </c>
      <c r="C133" s="78"/>
      <c r="D133" s="82"/>
      <c r="E133" s="79"/>
      <c r="F133" s="80"/>
      <c r="G133" s="80"/>
      <c r="H133" s="80"/>
    </row>
    <row r="134" spans="2:8" x14ac:dyDescent="0.3">
      <c r="B134" s="21">
        <v>129</v>
      </c>
      <c r="C134" s="78"/>
      <c r="D134" s="82"/>
      <c r="E134" s="79"/>
      <c r="F134" s="80"/>
      <c r="G134" s="80"/>
      <c r="H134" s="80"/>
    </row>
    <row r="135" spans="2:8" x14ac:dyDescent="0.3">
      <c r="B135" s="21">
        <v>130</v>
      </c>
      <c r="C135" s="78"/>
      <c r="D135" s="82"/>
      <c r="E135" s="79"/>
      <c r="F135" s="80"/>
      <c r="G135" s="80"/>
      <c r="H135" s="80"/>
    </row>
    <row r="136" spans="2:8" x14ac:dyDescent="0.3">
      <c r="B136" s="21">
        <v>131</v>
      </c>
      <c r="C136" s="78"/>
      <c r="D136" s="82"/>
      <c r="E136" s="79"/>
      <c r="F136" s="80"/>
      <c r="G136" s="80"/>
      <c r="H136" s="80"/>
    </row>
    <row r="137" spans="2:8" x14ac:dyDescent="0.3">
      <c r="B137" s="21">
        <v>132</v>
      </c>
      <c r="C137" s="78"/>
      <c r="D137" s="82"/>
      <c r="E137" s="79"/>
      <c r="F137" s="80"/>
      <c r="G137" s="80"/>
      <c r="H137" s="80"/>
    </row>
    <row r="138" spans="2:8" x14ac:dyDescent="0.3">
      <c r="B138" s="21">
        <v>133</v>
      </c>
      <c r="C138" s="78"/>
      <c r="D138" s="82"/>
      <c r="E138" s="79"/>
      <c r="F138" s="80"/>
      <c r="G138" s="80"/>
      <c r="H138" s="80"/>
    </row>
    <row r="139" spans="2:8" x14ac:dyDescent="0.3">
      <c r="B139" s="21">
        <v>134</v>
      </c>
      <c r="C139" s="78"/>
      <c r="D139" s="82"/>
      <c r="E139" s="79"/>
      <c r="F139" s="80"/>
      <c r="G139" s="80"/>
      <c r="H139" s="80"/>
    </row>
    <row r="140" spans="2:8" x14ac:dyDescent="0.3">
      <c r="B140" s="21">
        <v>135</v>
      </c>
      <c r="C140" s="78"/>
      <c r="D140" s="82"/>
      <c r="E140" s="79"/>
      <c r="F140" s="80"/>
      <c r="G140" s="80"/>
      <c r="H140" s="80"/>
    </row>
    <row r="141" spans="2:8" x14ac:dyDescent="0.3">
      <c r="B141" s="21">
        <v>136</v>
      </c>
      <c r="C141" s="78"/>
      <c r="D141" s="82"/>
      <c r="E141" s="79"/>
      <c r="F141" s="80"/>
      <c r="G141" s="80"/>
      <c r="H141" s="80"/>
    </row>
    <row r="142" spans="2:8" x14ac:dyDescent="0.3">
      <c r="B142" s="21">
        <v>137</v>
      </c>
      <c r="C142" s="78"/>
      <c r="D142" s="82"/>
      <c r="E142" s="79"/>
      <c r="F142" s="80"/>
      <c r="G142" s="80"/>
      <c r="H142" s="80"/>
    </row>
    <row r="143" spans="2:8" x14ac:dyDescent="0.3">
      <c r="B143" s="21">
        <v>138</v>
      </c>
      <c r="C143" s="78"/>
      <c r="D143" s="82"/>
      <c r="E143" s="79"/>
      <c r="F143" s="80"/>
      <c r="G143" s="80"/>
      <c r="H143" s="80"/>
    </row>
    <row r="144" spans="2:8" x14ac:dyDescent="0.3">
      <c r="B144" s="21">
        <v>139</v>
      </c>
      <c r="C144" s="78"/>
      <c r="D144" s="82"/>
      <c r="E144" s="79"/>
      <c r="F144" s="80"/>
      <c r="G144" s="80"/>
      <c r="H144" s="80"/>
    </row>
    <row r="145" spans="2:8" x14ac:dyDescent="0.3">
      <c r="B145" s="21">
        <v>140</v>
      </c>
      <c r="C145" s="78"/>
      <c r="D145" s="82"/>
      <c r="E145" s="79"/>
      <c r="F145" s="80"/>
      <c r="G145" s="80"/>
      <c r="H145" s="80"/>
    </row>
    <row r="146" spans="2:8" x14ac:dyDescent="0.3">
      <c r="B146" s="21">
        <v>141</v>
      </c>
      <c r="C146" s="78"/>
      <c r="D146" s="82"/>
      <c r="E146" s="79"/>
      <c r="F146" s="80"/>
      <c r="G146" s="80"/>
      <c r="H146" s="80"/>
    </row>
    <row r="147" spans="2:8" x14ac:dyDescent="0.3">
      <c r="B147" s="21">
        <v>142</v>
      </c>
      <c r="C147" s="78"/>
      <c r="D147" s="82"/>
      <c r="E147" s="79"/>
      <c r="F147" s="80"/>
      <c r="G147" s="80"/>
      <c r="H147" s="80"/>
    </row>
    <row r="148" spans="2:8" x14ac:dyDescent="0.3">
      <c r="B148" s="21">
        <v>143</v>
      </c>
      <c r="C148" s="78"/>
      <c r="D148" s="82"/>
      <c r="E148" s="79"/>
      <c r="F148" s="80"/>
      <c r="G148" s="80"/>
      <c r="H148" s="80"/>
    </row>
    <row r="149" spans="2:8" x14ac:dyDescent="0.3">
      <c r="B149" s="21">
        <v>144</v>
      </c>
      <c r="C149" s="78"/>
      <c r="D149" s="82"/>
      <c r="E149" s="79"/>
      <c r="F149" s="80"/>
      <c r="G149" s="80"/>
      <c r="H149" s="80"/>
    </row>
    <row r="150" spans="2:8" x14ac:dyDescent="0.3">
      <c r="B150" s="21">
        <v>145</v>
      </c>
      <c r="C150" s="78"/>
      <c r="D150" s="82"/>
      <c r="E150" s="79"/>
      <c r="F150" s="80"/>
      <c r="G150" s="80"/>
      <c r="H150" s="80"/>
    </row>
    <row r="151" spans="2:8" x14ac:dyDescent="0.3">
      <c r="B151" s="21">
        <v>146</v>
      </c>
      <c r="C151" s="78"/>
      <c r="D151" s="82"/>
      <c r="E151" s="79"/>
      <c r="F151" s="80"/>
      <c r="G151" s="80"/>
      <c r="H151" s="80"/>
    </row>
    <row r="152" spans="2:8" x14ac:dyDescent="0.3">
      <c r="B152" s="21">
        <v>147</v>
      </c>
      <c r="C152" s="78"/>
      <c r="D152" s="82"/>
      <c r="E152" s="79"/>
      <c r="F152" s="80"/>
      <c r="G152" s="80"/>
      <c r="H152" s="80"/>
    </row>
    <row r="153" spans="2:8" x14ac:dyDescent="0.3">
      <c r="B153" s="21">
        <v>148</v>
      </c>
      <c r="C153" s="78"/>
      <c r="D153" s="82"/>
      <c r="E153" s="79"/>
      <c r="F153" s="80"/>
      <c r="G153" s="80"/>
      <c r="H153" s="80"/>
    </row>
    <row r="154" spans="2:8" x14ac:dyDescent="0.3">
      <c r="B154" s="21">
        <v>149</v>
      </c>
      <c r="C154" s="78"/>
      <c r="D154" s="82"/>
      <c r="E154" s="79"/>
      <c r="F154" s="80"/>
      <c r="G154" s="80"/>
      <c r="H154" s="80"/>
    </row>
    <row r="155" spans="2:8" x14ac:dyDescent="0.3">
      <c r="B155" s="21">
        <v>150</v>
      </c>
      <c r="C155" s="78"/>
      <c r="D155" s="82"/>
      <c r="E155" s="79"/>
      <c r="F155" s="80"/>
      <c r="G155" s="80"/>
      <c r="H155" s="80"/>
    </row>
    <row r="156" spans="2:8" x14ac:dyDescent="0.3">
      <c r="B156" s="21">
        <v>151</v>
      </c>
      <c r="C156" s="78"/>
      <c r="D156" s="82"/>
      <c r="E156" s="79"/>
      <c r="F156" s="80"/>
      <c r="G156" s="80"/>
      <c r="H156" s="80"/>
    </row>
    <row r="157" spans="2:8" x14ac:dyDescent="0.3">
      <c r="B157" s="21">
        <v>152</v>
      </c>
      <c r="C157" s="78"/>
      <c r="D157" s="82"/>
      <c r="E157" s="79"/>
      <c r="F157" s="80"/>
      <c r="G157" s="80"/>
      <c r="H157" s="80"/>
    </row>
    <row r="158" spans="2:8" x14ac:dyDescent="0.3">
      <c r="B158" s="21">
        <v>153</v>
      </c>
      <c r="C158" s="78"/>
      <c r="D158" s="82"/>
      <c r="E158" s="79"/>
      <c r="F158" s="80"/>
      <c r="G158" s="80"/>
      <c r="H158" s="80"/>
    </row>
    <row r="159" spans="2:8" x14ac:dyDescent="0.3">
      <c r="B159" s="21">
        <v>154</v>
      </c>
      <c r="C159" s="78"/>
      <c r="D159" s="82"/>
      <c r="E159" s="79"/>
      <c r="F159" s="80"/>
      <c r="G159" s="80"/>
      <c r="H159" s="80"/>
    </row>
    <row r="160" spans="2:8" x14ac:dyDescent="0.3">
      <c r="B160" s="21">
        <v>155</v>
      </c>
      <c r="C160" s="78"/>
      <c r="D160" s="82"/>
      <c r="E160" s="79"/>
      <c r="F160" s="80"/>
      <c r="G160" s="80"/>
      <c r="H160" s="80"/>
    </row>
    <row r="161" spans="2:8" x14ac:dyDescent="0.3">
      <c r="B161" s="21">
        <v>156</v>
      </c>
      <c r="C161" s="78"/>
      <c r="D161" s="82"/>
      <c r="E161" s="79"/>
      <c r="F161" s="80"/>
      <c r="G161" s="80"/>
      <c r="H161" s="80"/>
    </row>
    <row r="162" spans="2:8" x14ac:dyDescent="0.3">
      <c r="B162" s="21">
        <v>157</v>
      </c>
      <c r="C162" s="78"/>
      <c r="D162" s="82"/>
      <c r="E162" s="79"/>
      <c r="F162" s="80"/>
      <c r="G162" s="80"/>
      <c r="H162" s="80"/>
    </row>
    <row r="163" spans="2:8" x14ac:dyDescent="0.3">
      <c r="B163" s="21">
        <v>158</v>
      </c>
      <c r="C163" s="78"/>
      <c r="D163" s="82"/>
      <c r="E163" s="79"/>
      <c r="F163" s="80"/>
      <c r="G163" s="80"/>
      <c r="H163" s="80"/>
    </row>
    <row r="164" spans="2:8" x14ac:dyDescent="0.3">
      <c r="B164" s="21">
        <v>159</v>
      </c>
      <c r="C164" s="78"/>
      <c r="D164" s="82"/>
      <c r="E164" s="79"/>
      <c r="F164" s="80"/>
      <c r="G164" s="80"/>
      <c r="H164" s="80"/>
    </row>
    <row r="165" spans="2:8" x14ac:dyDescent="0.3">
      <c r="B165" s="21">
        <v>160</v>
      </c>
      <c r="C165" s="78"/>
      <c r="D165" s="82"/>
      <c r="E165" s="79"/>
      <c r="F165" s="80"/>
      <c r="G165" s="80"/>
      <c r="H165" s="80"/>
    </row>
    <row r="166" spans="2:8" x14ac:dyDescent="0.3">
      <c r="B166" s="21">
        <v>161</v>
      </c>
      <c r="C166" s="78"/>
      <c r="D166" s="82"/>
      <c r="E166" s="79"/>
      <c r="F166" s="80"/>
      <c r="G166" s="80"/>
      <c r="H166" s="80"/>
    </row>
    <row r="167" spans="2:8" x14ac:dyDescent="0.3">
      <c r="B167" s="21">
        <v>162</v>
      </c>
      <c r="C167" s="78"/>
      <c r="D167" s="82"/>
      <c r="E167" s="79"/>
      <c r="F167" s="80"/>
      <c r="G167" s="80"/>
      <c r="H167" s="80"/>
    </row>
    <row r="168" spans="2:8" x14ac:dyDescent="0.3">
      <c r="B168" s="21">
        <v>163</v>
      </c>
      <c r="C168" s="78"/>
      <c r="D168" s="82"/>
      <c r="E168" s="79"/>
      <c r="F168" s="80"/>
      <c r="G168" s="80"/>
      <c r="H168" s="80"/>
    </row>
    <row r="169" spans="2:8" x14ac:dyDescent="0.3">
      <c r="B169" s="21">
        <v>164</v>
      </c>
      <c r="C169" s="78"/>
      <c r="D169" s="82"/>
      <c r="E169" s="79"/>
      <c r="F169" s="80"/>
      <c r="G169" s="80"/>
      <c r="H169" s="80"/>
    </row>
    <row r="170" spans="2:8" x14ac:dyDescent="0.3">
      <c r="B170" s="21">
        <v>165</v>
      </c>
      <c r="C170" s="78"/>
      <c r="D170" s="82"/>
      <c r="E170" s="79"/>
      <c r="F170" s="80"/>
      <c r="G170" s="80"/>
      <c r="H170" s="80"/>
    </row>
    <row r="171" spans="2:8" x14ac:dyDescent="0.3">
      <c r="B171" s="21">
        <v>166</v>
      </c>
      <c r="C171" s="78"/>
      <c r="D171" s="82"/>
      <c r="E171" s="79"/>
      <c r="F171" s="80"/>
      <c r="G171" s="80"/>
      <c r="H171" s="80"/>
    </row>
    <row r="172" spans="2:8" x14ac:dyDescent="0.3">
      <c r="B172" s="21">
        <v>167</v>
      </c>
      <c r="C172" s="78"/>
      <c r="D172" s="82"/>
      <c r="E172" s="79"/>
      <c r="F172" s="80"/>
      <c r="G172" s="80"/>
      <c r="H172" s="80"/>
    </row>
    <row r="173" spans="2:8" x14ac:dyDescent="0.3">
      <c r="B173" s="21">
        <v>168</v>
      </c>
      <c r="C173" s="78"/>
      <c r="D173" s="82"/>
      <c r="E173" s="79"/>
      <c r="F173" s="80"/>
      <c r="G173" s="80"/>
      <c r="H173" s="80"/>
    </row>
    <row r="174" spans="2:8" x14ac:dyDescent="0.3">
      <c r="B174" s="21">
        <v>169</v>
      </c>
      <c r="C174" s="78"/>
      <c r="D174" s="82"/>
      <c r="E174" s="79"/>
      <c r="F174" s="80"/>
      <c r="G174" s="80"/>
      <c r="H174" s="80"/>
    </row>
    <row r="175" spans="2:8" x14ac:dyDescent="0.3">
      <c r="B175" s="21">
        <v>170</v>
      </c>
      <c r="C175" s="78"/>
      <c r="D175" s="82"/>
      <c r="E175" s="79"/>
      <c r="F175" s="80"/>
      <c r="G175" s="80"/>
      <c r="H175" s="80"/>
    </row>
    <row r="176" spans="2:8" x14ac:dyDescent="0.3">
      <c r="B176" s="21">
        <v>171</v>
      </c>
      <c r="C176" s="78"/>
      <c r="D176" s="82"/>
      <c r="E176" s="79"/>
      <c r="F176" s="80"/>
      <c r="G176" s="80"/>
      <c r="H176" s="80"/>
    </row>
    <row r="177" spans="2:8" x14ac:dyDescent="0.3">
      <c r="B177" s="21">
        <v>172</v>
      </c>
      <c r="C177" s="78"/>
      <c r="D177" s="82"/>
      <c r="E177" s="79"/>
      <c r="F177" s="80"/>
      <c r="G177" s="80"/>
      <c r="H177" s="80"/>
    </row>
    <row r="178" spans="2:8" x14ac:dyDescent="0.3">
      <c r="B178" s="21">
        <v>173</v>
      </c>
      <c r="C178" s="78"/>
      <c r="D178" s="82"/>
      <c r="E178" s="79"/>
      <c r="F178" s="80"/>
      <c r="G178" s="80"/>
      <c r="H178" s="80"/>
    </row>
    <row r="179" spans="2:8" x14ac:dyDescent="0.3">
      <c r="B179" s="21">
        <v>174</v>
      </c>
      <c r="C179" s="78"/>
      <c r="D179" s="82"/>
      <c r="E179" s="79"/>
      <c r="F179" s="80"/>
      <c r="G179" s="80"/>
      <c r="H179" s="80"/>
    </row>
    <row r="180" spans="2:8" x14ac:dyDescent="0.3">
      <c r="B180" s="21">
        <v>175</v>
      </c>
      <c r="C180" s="78"/>
      <c r="D180" s="82"/>
      <c r="E180" s="79"/>
      <c r="F180" s="80"/>
      <c r="G180" s="80"/>
      <c r="H180" s="80"/>
    </row>
    <row r="181" spans="2:8" x14ac:dyDescent="0.3">
      <c r="B181" s="21">
        <v>176</v>
      </c>
      <c r="C181" s="78"/>
      <c r="D181" s="82"/>
      <c r="E181" s="79"/>
      <c r="F181" s="80"/>
      <c r="G181" s="80"/>
      <c r="H181" s="80"/>
    </row>
    <row r="182" spans="2:8" x14ac:dyDescent="0.3">
      <c r="B182" s="21">
        <v>177</v>
      </c>
      <c r="C182" s="78"/>
      <c r="D182" s="82"/>
      <c r="E182" s="79"/>
      <c r="F182" s="80"/>
      <c r="G182" s="80"/>
      <c r="H182" s="80"/>
    </row>
    <row r="183" spans="2:8" x14ac:dyDescent="0.3">
      <c r="B183" s="21">
        <v>178</v>
      </c>
      <c r="C183" s="78"/>
      <c r="D183" s="82"/>
      <c r="E183" s="79"/>
      <c r="F183" s="80"/>
      <c r="G183" s="80"/>
      <c r="H183" s="80"/>
    </row>
    <row r="184" spans="2:8" x14ac:dyDescent="0.3">
      <c r="B184" s="21">
        <v>179</v>
      </c>
      <c r="C184" s="78"/>
      <c r="D184" s="82"/>
      <c r="E184" s="79"/>
      <c r="F184" s="80"/>
      <c r="G184" s="80"/>
      <c r="H184" s="80"/>
    </row>
    <row r="185" spans="2:8" x14ac:dyDescent="0.3">
      <c r="B185" s="21">
        <v>180</v>
      </c>
      <c r="C185" s="78"/>
      <c r="D185" s="82"/>
      <c r="E185" s="79"/>
      <c r="F185" s="80"/>
      <c r="G185" s="80"/>
      <c r="H185" s="80"/>
    </row>
    <row r="186" spans="2:8" x14ac:dyDescent="0.3">
      <c r="B186" s="21">
        <v>181</v>
      </c>
      <c r="C186" s="78"/>
      <c r="D186" s="82"/>
      <c r="E186" s="79"/>
      <c r="F186" s="80"/>
      <c r="G186" s="80"/>
      <c r="H186" s="80"/>
    </row>
    <row r="187" spans="2:8" x14ac:dyDescent="0.3">
      <c r="B187" s="21">
        <v>182</v>
      </c>
      <c r="C187" s="78"/>
      <c r="D187" s="82"/>
      <c r="E187" s="79"/>
      <c r="F187" s="80"/>
      <c r="G187" s="80"/>
      <c r="H187" s="80"/>
    </row>
    <row r="188" spans="2:8" x14ac:dyDescent="0.3">
      <c r="B188" s="21">
        <v>183</v>
      </c>
      <c r="C188" s="78"/>
      <c r="D188" s="82"/>
      <c r="E188" s="79"/>
      <c r="F188" s="80"/>
      <c r="G188" s="80"/>
      <c r="H188" s="80"/>
    </row>
    <row r="189" spans="2:8" x14ac:dyDescent="0.3">
      <c r="B189" s="21">
        <v>184</v>
      </c>
      <c r="C189" s="78"/>
      <c r="D189" s="82"/>
      <c r="E189" s="79"/>
      <c r="F189" s="80"/>
      <c r="G189" s="80"/>
      <c r="H189" s="80"/>
    </row>
    <row r="190" spans="2:8" x14ac:dyDescent="0.3">
      <c r="B190" s="21">
        <v>185</v>
      </c>
      <c r="C190" s="78"/>
      <c r="D190" s="82"/>
      <c r="E190" s="79"/>
      <c r="F190" s="80"/>
      <c r="G190" s="80"/>
      <c r="H190" s="80"/>
    </row>
    <row r="191" spans="2:8" x14ac:dyDescent="0.3">
      <c r="B191" s="21">
        <v>186</v>
      </c>
      <c r="C191" s="78"/>
      <c r="D191" s="82"/>
      <c r="E191" s="79"/>
      <c r="F191" s="80"/>
      <c r="G191" s="80"/>
      <c r="H191" s="80"/>
    </row>
    <row r="192" spans="2:8" x14ac:dyDescent="0.3">
      <c r="B192" s="21">
        <v>187</v>
      </c>
      <c r="C192" s="78"/>
      <c r="D192" s="82"/>
      <c r="E192" s="79"/>
      <c r="F192" s="80"/>
      <c r="G192" s="80"/>
      <c r="H192" s="80"/>
    </row>
    <row r="193" spans="2:8" x14ac:dyDescent="0.3">
      <c r="B193" s="21">
        <v>188</v>
      </c>
      <c r="C193" s="78"/>
      <c r="D193" s="82"/>
      <c r="E193" s="79"/>
      <c r="F193" s="80"/>
      <c r="G193" s="80"/>
      <c r="H193" s="80"/>
    </row>
    <row r="194" spans="2:8" x14ac:dyDescent="0.3">
      <c r="B194" s="21">
        <v>189</v>
      </c>
      <c r="C194" s="78"/>
      <c r="D194" s="82"/>
      <c r="E194" s="79"/>
      <c r="F194" s="80"/>
      <c r="G194" s="80"/>
      <c r="H194" s="80"/>
    </row>
    <row r="195" spans="2:8" x14ac:dyDescent="0.3">
      <c r="B195" s="21">
        <v>190</v>
      </c>
      <c r="C195" s="78"/>
      <c r="D195" s="82"/>
      <c r="E195" s="79"/>
      <c r="F195" s="80"/>
      <c r="G195" s="80"/>
      <c r="H195" s="80"/>
    </row>
    <row r="196" spans="2:8" x14ac:dyDescent="0.3">
      <c r="B196" s="21">
        <v>191</v>
      </c>
      <c r="C196" s="78"/>
      <c r="D196" s="82"/>
      <c r="E196" s="79"/>
      <c r="F196" s="80"/>
      <c r="G196" s="80"/>
      <c r="H196" s="80"/>
    </row>
    <row r="197" spans="2:8" x14ac:dyDescent="0.3">
      <c r="B197" s="21">
        <v>192</v>
      </c>
      <c r="C197" s="78"/>
      <c r="D197" s="82"/>
      <c r="E197" s="79"/>
      <c r="F197" s="80"/>
      <c r="G197" s="80"/>
      <c r="H197" s="80"/>
    </row>
    <row r="198" spans="2:8" x14ac:dyDescent="0.3">
      <c r="B198" s="21">
        <v>193</v>
      </c>
      <c r="C198" s="78"/>
      <c r="D198" s="82"/>
      <c r="E198" s="79"/>
      <c r="F198" s="80"/>
      <c r="G198" s="80"/>
      <c r="H198" s="80"/>
    </row>
    <row r="199" spans="2:8" x14ac:dyDescent="0.3">
      <c r="B199" s="21">
        <v>194</v>
      </c>
      <c r="C199" s="78"/>
      <c r="D199" s="82"/>
      <c r="E199" s="79"/>
      <c r="F199" s="80"/>
      <c r="G199" s="80"/>
      <c r="H199" s="80"/>
    </row>
    <row r="200" spans="2:8" x14ac:dyDescent="0.3">
      <c r="B200" s="21">
        <v>195</v>
      </c>
      <c r="C200" s="78"/>
      <c r="D200" s="82"/>
      <c r="E200" s="79"/>
      <c r="F200" s="80"/>
      <c r="G200" s="80"/>
      <c r="H200" s="80"/>
    </row>
    <row r="201" spans="2:8" x14ac:dyDescent="0.3">
      <c r="B201" s="21">
        <v>196</v>
      </c>
      <c r="C201" s="78"/>
      <c r="D201" s="82"/>
      <c r="E201" s="79"/>
      <c r="F201" s="80"/>
      <c r="G201" s="80"/>
      <c r="H201" s="80"/>
    </row>
    <row r="202" spans="2:8" x14ac:dyDescent="0.3">
      <c r="B202" s="21">
        <v>197</v>
      </c>
      <c r="C202" s="78"/>
      <c r="D202" s="82"/>
      <c r="E202" s="79"/>
      <c r="F202" s="80"/>
      <c r="G202" s="80"/>
      <c r="H202" s="80"/>
    </row>
    <row r="203" spans="2:8" x14ac:dyDescent="0.3">
      <c r="B203" s="21">
        <v>198</v>
      </c>
      <c r="C203" s="78"/>
      <c r="D203" s="82"/>
      <c r="E203" s="79"/>
      <c r="F203" s="80"/>
      <c r="G203" s="80"/>
      <c r="H203" s="80"/>
    </row>
    <row r="204" spans="2:8" x14ac:dyDescent="0.3">
      <c r="B204" s="21">
        <v>199</v>
      </c>
      <c r="C204" s="78"/>
      <c r="D204" s="82"/>
      <c r="E204" s="79"/>
      <c r="F204" s="80"/>
      <c r="G204" s="80"/>
      <c r="H204" s="80"/>
    </row>
    <row r="205" spans="2:8" x14ac:dyDescent="0.3">
      <c r="B205" s="21">
        <v>200</v>
      </c>
      <c r="C205" s="78"/>
      <c r="D205" s="82"/>
      <c r="E205" s="79"/>
      <c r="F205" s="80"/>
      <c r="G205" s="80"/>
      <c r="H205" s="80"/>
    </row>
    <row r="206" spans="2:8" x14ac:dyDescent="0.3"/>
    <row r="207" spans="2:8" x14ac:dyDescent="0.3"/>
    <row r="209" spans="1:1" hidden="1" x14ac:dyDescent="0.3">
      <c r="A209" t="s">
        <v>9</v>
      </c>
    </row>
    <row r="210" spans="1:1" hidden="1" x14ac:dyDescent="0.3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 xr:uid="{00000000-0002-0000-0200-000000000000}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workbookViewId="0">
      <selection activeCell="C13" sqref="C13"/>
    </sheetView>
  </sheetViews>
  <sheetFormatPr defaultColWidth="0" defaultRowHeight="13.2" zeroHeight="1" x14ac:dyDescent="0.3"/>
  <cols>
    <col min="1" max="1" width="5.625" customWidth="1"/>
    <col min="2" max="2" width="14.75" customWidth="1"/>
    <col min="3" max="3" width="17.875" customWidth="1"/>
    <col min="4" max="7" width="15.75" style="4" customWidth="1"/>
    <col min="8" max="8" width="9.125" customWidth="1"/>
    <col min="9" max="13" width="9.125" hidden="1" customWidth="1"/>
    <col min="14" max="15" width="0" hidden="1" customWidth="1"/>
    <col min="16" max="16384" width="9.125" hidden="1"/>
  </cols>
  <sheetData>
    <row r="1" spans="2:9" x14ac:dyDescent="0.3"/>
    <row r="2" spans="2:9" x14ac:dyDescent="0.3"/>
    <row r="3" spans="2:9" ht="17.399999999999999" thickBot="1" x14ac:dyDescent="0.4">
      <c r="B3" s="221" t="s">
        <v>53</v>
      </c>
      <c r="C3" s="221"/>
      <c r="D3" s="221"/>
      <c r="E3" s="221"/>
      <c r="F3" s="221"/>
      <c r="G3" s="221"/>
      <c r="H3" s="9"/>
    </row>
    <row r="4" spans="2:9" ht="14.4" thickTop="1" thickBot="1" x14ac:dyDescent="0.35"/>
    <row r="5" spans="2:9" ht="20.100000000000001" customHeight="1" x14ac:dyDescent="0.3">
      <c r="B5" s="36" t="s">
        <v>37</v>
      </c>
      <c r="C5" s="44"/>
      <c r="D5" s="223" t="s">
        <v>17</v>
      </c>
      <c r="E5" s="223"/>
      <c r="F5" s="223"/>
      <c r="G5" s="223"/>
    </row>
    <row r="6" spans="2:9" ht="20.100000000000001" customHeight="1" thickBot="1" x14ac:dyDescent="0.35">
      <c r="B6" s="37" t="s">
        <v>38</v>
      </c>
      <c r="C6" s="45" t="s">
        <v>16</v>
      </c>
      <c r="D6" s="104" t="s">
        <v>19</v>
      </c>
      <c r="E6" s="105" t="s">
        <v>22</v>
      </c>
      <c r="F6" s="105" t="s">
        <v>20</v>
      </c>
      <c r="G6" s="106" t="s">
        <v>21</v>
      </c>
      <c r="H6" s="3"/>
      <c r="I6" s="3"/>
    </row>
    <row r="7" spans="2:9" ht="49.5" customHeight="1" x14ac:dyDescent="0.3">
      <c r="B7" s="222" t="s">
        <v>54</v>
      </c>
      <c r="C7" s="222"/>
      <c r="D7" s="222"/>
      <c r="E7" s="222"/>
      <c r="F7" s="222"/>
      <c r="G7" s="222"/>
      <c r="H7" s="9"/>
      <c r="I7" s="9"/>
    </row>
    <row r="8" spans="2:9" ht="3" customHeight="1" x14ac:dyDescent="0.3">
      <c r="B8" s="118"/>
      <c r="C8" s="118"/>
      <c r="D8" s="118"/>
      <c r="E8" s="118"/>
      <c r="F8" s="118"/>
      <c r="G8" s="118"/>
      <c r="H8" s="9"/>
      <c r="I8" s="9"/>
    </row>
    <row r="9" spans="2:9" x14ac:dyDescent="0.3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 x14ac:dyDescent="0.3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 x14ac:dyDescent="0.3">
      <c r="B11" s="113"/>
      <c r="C11" s="116"/>
      <c r="D11" s="117"/>
      <c r="E11" s="117"/>
      <c r="F11" s="117"/>
      <c r="G11" s="117"/>
    </row>
    <row r="12" spans="2:9" s="24" customFormat="1" ht="16.5" customHeight="1" x14ac:dyDescent="0.3">
      <c r="B12" s="112"/>
      <c r="C12" s="224" t="s">
        <v>56</v>
      </c>
      <c r="D12" s="224"/>
      <c r="E12" s="224"/>
      <c r="F12" s="224"/>
      <c r="G12" s="224"/>
    </row>
    <row r="13" spans="2:9" x14ac:dyDescent="0.3">
      <c r="B13" s="32">
        <v>3</v>
      </c>
      <c r="C13" s="92"/>
      <c r="D13" s="93"/>
      <c r="E13" s="93"/>
      <c r="F13" s="90"/>
      <c r="G13" s="91"/>
    </row>
    <row r="14" spans="2:9" x14ac:dyDescent="0.3">
      <c r="B14" s="35">
        <v>4</v>
      </c>
      <c r="C14" s="92"/>
      <c r="D14" s="93"/>
      <c r="E14" s="93"/>
      <c r="F14" s="93"/>
      <c r="G14" s="94"/>
    </row>
    <row r="15" spans="2:9" x14ac:dyDescent="0.3">
      <c r="B15" s="35">
        <v>5</v>
      </c>
      <c r="C15" s="92"/>
      <c r="D15" s="93"/>
      <c r="E15" s="93"/>
      <c r="F15" s="93"/>
      <c r="G15" s="94"/>
    </row>
    <row r="16" spans="2:9" x14ac:dyDescent="0.3">
      <c r="B16" s="35">
        <v>6</v>
      </c>
      <c r="C16" s="92"/>
      <c r="D16" s="93"/>
      <c r="E16" s="93"/>
      <c r="F16" s="93"/>
      <c r="G16" s="94"/>
    </row>
    <row r="17" spans="2:7" x14ac:dyDescent="0.3">
      <c r="B17" s="35">
        <v>7</v>
      </c>
      <c r="C17" s="92"/>
      <c r="D17" s="93"/>
      <c r="E17" s="93"/>
      <c r="F17" s="93"/>
      <c r="G17" s="94"/>
    </row>
    <row r="18" spans="2:7" x14ac:dyDescent="0.3">
      <c r="B18" s="35">
        <v>8</v>
      </c>
      <c r="C18" s="92"/>
      <c r="D18" s="93"/>
      <c r="E18" s="93"/>
      <c r="F18" s="93"/>
      <c r="G18" s="94"/>
    </row>
    <row r="19" spans="2:7" x14ac:dyDescent="0.3">
      <c r="B19" s="35">
        <v>9</v>
      </c>
      <c r="C19" s="92"/>
      <c r="D19" s="93"/>
      <c r="E19" s="93"/>
      <c r="F19" s="93"/>
      <c r="G19" s="94"/>
    </row>
    <row r="20" spans="2:7" x14ac:dyDescent="0.3">
      <c r="B20" s="35">
        <v>10</v>
      </c>
      <c r="C20" s="92"/>
      <c r="D20" s="93"/>
      <c r="E20" s="93"/>
      <c r="F20" s="93"/>
      <c r="G20" s="94"/>
    </row>
    <row r="21" spans="2:7" x14ac:dyDescent="0.3">
      <c r="B21" s="35">
        <v>11</v>
      </c>
      <c r="C21" s="92"/>
      <c r="D21" s="93"/>
      <c r="E21" s="93"/>
      <c r="F21" s="93"/>
      <c r="G21" s="94"/>
    </row>
    <row r="22" spans="2:7" x14ac:dyDescent="0.3">
      <c r="B22" s="35">
        <v>12</v>
      </c>
      <c r="C22" s="92"/>
      <c r="D22" s="93"/>
      <c r="E22" s="93"/>
      <c r="F22" s="93"/>
      <c r="G22" s="94"/>
    </row>
    <row r="23" spans="2:7" x14ac:dyDescent="0.3">
      <c r="B23" s="35">
        <v>13</v>
      </c>
      <c r="C23" s="92"/>
      <c r="D23" s="93"/>
      <c r="E23" s="93"/>
      <c r="F23" s="93"/>
      <c r="G23" s="94"/>
    </row>
    <row r="24" spans="2:7" x14ac:dyDescent="0.3">
      <c r="B24" s="35">
        <v>14</v>
      </c>
      <c r="C24" s="92"/>
      <c r="D24" s="93"/>
      <c r="E24" s="93"/>
      <c r="F24" s="93"/>
      <c r="G24" s="94"/>
    </row>
    <row r="25" spans="2:7" x14ac:dyDescent="0.3">
      <c r="B25" s="35">
        <v>15</v>
      </c>
      <c r="C25" s="92"/>
      <c r="D25" s="93"/>
      <c r="E25" s="93"/>
      <c r="F25" s="93"/>
      <c r="G25" s="94"/>
    </row>
    <row r="26" spans="2:7" x14ac:dyDescent="0.3">
      <c r="B26" s="35">
        <v>16</v>
      </c>
      <c r="C26" s="92"/>
      <c r="D26" s="93"/>
      <c r="E26" s="93"/>
      <c r="F26" s="93"/>
      <c r="G26" s="94"/>
    </row>
    <row r="27" spans="2:7" x14ac:dyDescent="0.3">
      <c r="B27" s="35">
        <v>17</v>
      </c>
      <c r="C27" s="92"/>
      <c r="D27" s="93"/>
      <c r="E27" s="93"/>
      <c r="F27" s="93"/>
      <c r="G27" s="94"/>
    </row>
    <row r="28" spans="2:7" x14ac:dyDescent="0.3">
      <c r="B28" s="35">
        <v>18</v>
      </c>
      <c r="C28" s="92"/>
      <c r="D28" s="93"/>
      <c r="E28" s="93"/>
      <c r="F28" s="93"/>
      <c r="G28" s="94"/>
    </row>
    <row r="29" spans="2:7" x14ac:dyDescent="0.3">
      <c r="B29" s="35">
        <v>19</v>
      </c>
      <c r="C29" s="92"/>
      <c r="D29" s="93"/>
      <c r="E29" s="93"/>
      <c r="F29" s="93"/>
      <c r="G29" s="94"/>
    </row>
    <row r="30" spans="2:7" x14ac:dyDescent="0.3">
      <c r="B30" s="35">
        <v>20</v>
      </c>
      <c r="C30" s="92"/>
      <c r="D30" s="93"/>
      <c r="E30" s="93"/>
      <c r="F30" s="93"/>
      <c r="G30" s="94"/>
    </row>
    <row r="31" spans="2:7" x14ac:dyDescent="0.3">
      <c r="B31" s="35">
        <v>21</v>
      </c>
      <c r="C31" s="92"/>
      <c r="D31" s="93"/>
      <c r="E31" s="93"/>
      <c r="F31" s="93"/>
      <c r="G31" s="94"/>
    </row>
    <row r="32" spans="2:7" x14ac:dyDescent="0.3">
      <c r="B32" s="173">
        <v>22</v>
      </c>
      <c r="C32" s="95"/>
      <c r="D32" s="96"/>
      <c r="E32" s="96"/>
      <c r="F32" s="96"/>
      <c r="G32" s="97"/>
    </row>
    <row r="33" spans="2:7" ht="6" customHeight="1" x14ac:dyDescent="0.3">
      <c r="B33" s="113"/>
      <c r="C33" s="114"/>
      <c r="D33" s="115"/>
      <c r="E33" s="115"/>
      <c r="F33" s="115"/>
      <c r="G33" s="115"/>
    </row>
    <row r="34" spans="2:7" s="24" customFormat="1" ht="13.5" customHeight="1" x14ac:dyDescent="0.3">
      <c r="B34" s="112"/>
      <c r="C34" s="224" t="s">
        <v>57</v>
      </c>
      <c r="D34" s="224"/>
      <c r="E34" s="224"/>
      <c r="F34" s="224"/>
      <c r="G34" s="224"/>
    </row>
    <row r="35" spans="2:7" x14ac:dyDescent="0.3">
      <c r="B35" s="1">
        <v>23</v>
      </c>
      <c r="C35" s="89"/>
      <c r="D35" s="98"/>
      <c r="E35" s="98"/>
      <c r="F35" s="98"/>
      <c r="G35" s="99"/>
    </row>
    <row r="36" spans="2:7" x14ac:dyDescent="0.3">
      <c r="B36" s="35">
        <v>24</v>
      </c>
      <c r="C36" s="92"/>
      <c r="D36" s="100"/>
      <c r="E36" s="100"/>
      <c r="F36" s="100"/>
      <c r="G36" s="101"/>
    </row>
    <row r="37" spans="2:7" x14ac:dyDescent="0.3">
      <c r="B37" s="35">
        <v>25</v>
      </c>
      <c r="C37" s="92"/>
      <c r="D37" s="100"/>
      <c r="E37" s="100"/>
      <c r="F37" s="100"/>
      <c r="G37" s="101"/>
    </row>
    <row r="38" spans="2:7" x14ac:dyDescent="0.3">
      <c r="B38" s="35">
        <v>26</v>
      </c>
      <c r="C38" s="92"/>
      <c r="D38" s="100"/>
      <c r="E38" s="100"/>
      <c r="F38" s="100"/>
      <c r="G38" s="101"/>
    </row>
    <row r="39" spans="2:7" x14ac:dyDescent="0.3">
      <c r="B39" s="35">
        <v>27</v>
      </c>
      <c r="C39" s="165"/>
      <c r="D39" s="100"/>
      <c r="E39" s="100"/>
      <c r="F39" s="100"/>
      <c r="G39" s="101"/>
    </row>
    <row r="40" spans="2:7" x14ac:dyDescent="0.3">
      <c r="B40" s="35">
        <v>28</v>
      </c>
      <c r="C40" s="165"/>
      <c r="D40" s="100"/>
      <c r="E40" s="100"/>
      <c r="F40" s="100"/>
      <c r="G40" s="101"/>
    </row>
    <row r="41" spans="2:7" x14ac:dyDescent="0.3">
      <c r="B41" s="35">
        <v>29</v>
      </c>
      <c r="C41" s="165"/>
      <c r="D41" s="100"/>
      <c r="E41" s="100"/>
      <c r="F41" s="100"/>
      <c r="G41" s="101"/>
    </row>
    <row r="42" spans="2:7" x14ac:dyDescent="0.3">
      <c r="B42" s="35">
        <v>30</v>
      </c>
      <c r="C42" s="165"/>
      <c r="D42" s="100"/>
      <c r="E42" s="100"/>
      <c r="F42" s="100"/>
      <c r="G42" s="101"/>
    </row>
    <row r="43" spans="2:7" x14ac:dyDescent="0.3">
      <c r="B43" s="35">
        <v>31</v>
      </c>
      <c r="C43" s="165"/>
      <c r="D43" s="100"/>
      <c r="E43" s="100"/>
      <c r="F43" s="100"/>
      <c r="G43" s="101"/>
    </row>
    <row r="44" spans="2:7" x14ac:dyDescent="0.3">
      <c r="B44" s="35">
        <v>32</v>
      </c>
      <c r="C44" s="165"/>
      <c r="D44" s="100"/>
      <c r="E44" s="100"/>
      <c r="F44" s="100"/>
      <c r="G44" s="101"/>
    </row>
    <row r="45" spans="2:7" x14ac:dyDescent="0.3">
      <c r="B45" s="35">
        <v>33</v>
      </c>
      <c r="C45" s="165"/>
      <c r="D45" s="100"/>
      <c r="E45" s="100"/>
      <c r="F45" s="100"/>
      <c r="G45" s="101"/>
    </row>
    <row r="46" spans="2:7" x14ac:dyDescent="0.3">
      <c r="B46" s="35">
        <v>34</v>
      </c>
      <c r="C46" s="165"/>
      <c r="D46" s="100"/>
      <c r="E46" s="100"/>
      <c r="F46" s="100"/>
      <c r="G46" s="101"/>
    </row>
    <row r="47" spans="2:7" x14ac:dyDescent="0.3">
      <c r="B47" s="35">
        <v>35</v>
      </c>
      <c r="C47" s="165"/>
      <c r="D47" s="100"/>
      <c r="E47" s="100"/>
      <c r="F47" s="100"/>
      <c r="G47" s="101"/>
    </row>
    <row r="48" spans="2:7" x14ac:dyDescent="0.3">
      <c r="B48" s="35">
        <v>36</v>
      </c>
      <c r="C48" s="165"/>
      <c r="D48" s="100"/>
      <c r="E48" s="100"/>
      <c r="F48" s="100"/>
      <c r="G48" s="101"/>
    </row>
    <row r="49" spans="2:7" x14ac:dyDescent="0.3">
      <c r="B49" s="35">
        <v>37</v>
      </c>
      <c r="C49" s="165"/>
      <c r="D49" s="100"/>
      <c r="E49" s="100"/>
      <c r="F49" s="100"/>
      <c r="G49" s="101"/>
    </row>
    <row r="50" spans="2:7" x14ac:dyDescent="0.3">
      <c r="B50" s="35">
        <v>38</v>
      </c>
      <c r="C50" s="165"/>
      <c r="D50" s="100"/>
      <c r="E50" s="100"/>
      <c r="F50" s="100"/>
      <c r="G50" s="101"/>
    </row>
    <row r="51" spans="2:7" x14ac:dyDescent="0.3">
      <c r="B51" s="35">
        <v>39</v>
      </c>
      <c r="C51" s="165"/>
      <c r="D51" s="100"/>
      <c r="E51" s="100"/>
      <c r="F51" s="100"/>
      <c r="G51" s="101"/>
    </row>
    <row r="52" spans="2:7" x14ac:dyDescent="0.3">
      <c r="B52" s="35">
        <v>40</v>
      </c>
      <c r="C52" s="165"/>
      <c r="D52" s="100"/>
      <c r="E52" s="100"/>
      <c r="F52" s="100"/>
      <c r="G52" s="101"/>
    </row>
    <row r="53" spans="2:7" x14ac:dyDescent="0.3">
      <c r="B53" s="35">
        <v>41</v>
      </c>
      <c r="C53" s="165"/>
      <c r="D53" s="100"/>
      <c r="E53" s="100"/>
      <c r="F53" s="100"/>
      <c r="G53" s="101"/>
    </row>
    <row r="54" spans="2:7" x14ac:dyDescent="0.3">
      <c r="B54" s="33">
        <v>42</v>
      </c>
      <c r="C54" s="174"/>
      <c r="D54" s="175"/>
      <c r="E54" s="175"/>
      <c r="F54" s="175"/>
      <c r="G54" s="176"/>
    </row>
    <row r="55" spans="2:7" x14ac:dyDescent="0.3"/>
    <row r="56" spans="2:7" x14ac:dyDescent="0.3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 xr:uid="{00000000-0002-0000-0300-000000000000}">
      <formula1>$A$9:$A$16</formula1>
    </dataValidation>
    <dataValidation showInputMessage="1" showErrorMessage="1" sqref="B9:B61 H5:I60 B5 C5:G6 C12 C9:G11 C35:G60 C13:G15 G16:G33 D18:F33 D17:E17 C16:C34" xr:uid="{00000000-0002-0000-0300-000001000000}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showGridLines="0" zoomScale="115" zoomScaleNormal="115" workbookViewId="0">
      <selection activeCell="F20" sqref="F20"/>
    </sheetView>
  </sheetViews>
  <sheetFormatPr defaultColWidth="0" defaultRowHeight="13.2" zeroHeight="1" x14ac:dyDescent="0.3"/>
  <cols>
    <col min="1" max="1" width="9.125" customWidth="1"/>
    <col min="2" max="2" width="45.125" customWidth="1"/>
    <col min="3" max="3" width="9.875" style="2" customWidth="1"/>
    <col min="4" max="4" width="6.875" style="5" customWidth="1"/>
    <col min="5" max="5" width="11.125" style="8" customWidth="1"/>
    <col min="6" max="6" width="9.125" customWidth="1"/>
    <col min="7" max="16384" width="9.125" hidden="1"/>
  </cols>
  <sheetData>
    <row r="1" spans="2:5" x14ac:dyDescent="0.3"/>
    <row r="2" spans="2:5" x14ac:dyDescent="0.3"/>
    <row r="3" spans="2:5" ht="14.4" thickBot="1" x14ac:dyDescent="0.35">
      <c r="B3" s="14" t="s">
        <v>29</v>
      </c>
      <c r="C3" s="15"/>
      <c r="D3" s="47"/>
      <c r="E3" s="48"/>
    </row>
    <row r="4" spans="2:5" ht="14.4" thickTop="1" x14ac:dyDescent="0.3">
      <c r="B4" s="69"/>
      <c r="C4" s="31"/>
      <c r="D4" s="70"/>
      <c r="E4" s="68"/>
    </row>
    <row r="5" spans="2:5" ht="21.75" customHeight="1" x14ac:dyDescent="0.3">
      <c r="B5" s="10" t="s">
        <v>63</v>
      </c>
    </row>
    <row r="6" spans="2:5" ht="16.5" customHeight="1" x14ac:dyDescent="0.3">
      <c r="B6" s="16" t="s">
        <v>64</v>
      </c>
      <c r="C6" s="20"/>
      <c r="D6" s="225"/>
      <c r="E6" s="226"/>
    </row>
    <row r="7" spans="2:5" ht="17.100000000000001" customHeight="1" x14ac:dyDescent="0.3">
      <c r="B7" s="107" t="s">
        <v>4</v>
      </c>
      <c r="C7" s="108" t="s">
        <v>5</v>
      </c>
      <c r="D7" s="109">
        <f>IF(ISNUMBER('Parametry rámu'!D18),'Parametry rámu'!D17*'Parametry rámu'!D18,"")</f>
        <v>1.5959999999999999</v>
      </c>
      <c r="E7" s="110" t="s">
        <v>31</v>
      </c>
    </row>
    <row r="8" spans="2:5" ht="17.100000000000001" customHeight="1" x14ac:dyDescent="0.3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3" t="s">
        <v>55</v>
      </c>
    </row>
    <row r="9" spans="2:5" ht="17.100000000000001" customHeight="1" x14ac:dyDescent="0.3">
      <c r="B9" s="24"/>
      <c r="C9" s="31"/>
      <c r="D9" s="67"/>
      <c r="E9" s="68"/>
    </row>
    <row r="10" spans="2:5" x14ac:dyDescent="0.3">
      <c r="B10" s="72" t="s">
        <v>32</v>
      </c>
      <c r="D10" s="6"/>
    </row>
    <row r="11" spans="2:5" ht="17.100000000000001" customHeight="1" x14ac:dyDescent="0.3">
      <c r="B11" s="56" t="s">
        <v>14</v>
      </c>
      <c r="C11" s="57" t="s">
        <v>39</v>
      </c>
      <c r="D11" s="51">
        <f>IF(ISNUMBER('Parametry rámu'!D10),'Parametry rámu'!D10,"")</f>
        <v>1.3</v>
      </c>
      <c r="E11" s="52" t="s">
        <v>30</v>
      </c>
    </row>
    <row r="12" spans="2:5" ht="17.100000000000001" customHeight="1" x14ac:dyDescent="0.3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0.47159399999999996</v>
      </c>
      <c r="E12" s="13" t="s">
        <v>31</v>
      </c>
    </row>
    <row r="13" spans="2:5" ht="17.100000000000001" customHeight="1" x14ac:dyDescent="0.3">
      <c r="B13" s="60" t="s">
        <v>7</v>
      </c>
      <c r="C13" s="61"/>
      <c r="D13" s="54">
        <f>IF(ISNUMBER(D12),D12/D7*100,"")</f>
        <v>29.548496240601501</v>
      </c>
      <c r="E13" s="55" t="s">
        <v>8</v>
      </c>
    </row>
    <row r="14" spans="2:5" ht="17.100000000000001" customHeight="1" x14ac:dyDescent="0.3">
      <c r="B14" s="24"/>
      <c r="C14" s="31"/>
      <c r="D14" s="71"/>
      <c r="E14" s="68"/>
    </row>
    <row r="15" spans="2:5" x14ac:dyDescent="0.3">
      <c r="B15" s="72" t="s">
        <v>33</v>
      </c>
      <c r="D15" s="7"/>
    </row>
    <row r="16" spans="2:5" ht="17.100000000000001" customHeight="1" x14ac:dyDescent="0.3">
      <c r="B16" s="16" t="s">
        <v>62</v>
      </c>
      <c r="C16" s="20"/>
      <c r="D16" s="227"/>
      <c r="E16" s="228"/>
    </row>
    <row r="17" spans="2:5" ht="17.100000000000001" customHeight="1" x14ac:dyDescent="0.3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 x14ac:dyDescent="0.3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1.124406</v>
      </c>
      <c r="E18" s="13" t="s">
        <v>31</v>
      </c>
    </row>
    <row r="19" spans="2:5" ht="17.100000000000001" customHeight="1" x14ac:dyDescent="0.3">
      <c r="B19" s="34" t="s">
        <v>13</v>
      </c>
      <c r="C19" s="50"/>
      <c r="D19" s="63">
        <f>IF(ISNUMBER(D18),IF(ISNUMBER(D7),D18/D7*100,""),"")</f>
        <v>70.451503759398506</v>
      </c>
      <c r="E19" s="49" t="s">
        <v>8</v>
      </c>
    </row>
    <row r="20" spans="2:5" ht="17.100000000000001" customHeight="1" x14ac:dyDescent="0.3">
      <c r="B20" s="24"/>
      <c r="C20" s="31"/>
      <c r="D20" s="71"/>
      <c r="E20" s="68"/>
    </row>
    <row r="21" spans="2:5" x14ac:dyDescent="0.3">
      <c r="B21" s="72" t="s">
        <v>34</v>
      </c>
    </row>
    <row r="22" spans="2:5" ht="17.100000000000001" customHeight="1" x14ac:dyDescent="0.3">
      <c r="B22" s="16" t="s">
        <v>23</v>
      </c>
      <c r="C22" s="20"/>
      <c r="D22" s="225"/>
      <c r="E22" s="226"/>
    </row>
    <row r="23" spans="2:5" ht="17.100000000000001" customHeight="1" x14ac:dyDescent="0.3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 x14ac:dyDescent="0.3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4.7070999999999996</v>
      </c>
      <c r="E24" s="49" t="s">
        <v>6</v>
      </c>
    </row>
    <row r="25" spans="2:5" x14ac:dyDescent="0.3"/>
    <row r="26" spans="2:5" x14ac:dyDescent="0.3"/>
    <row r="27" spans="2:5" x14ac:dyDescent="0.3"/>
    <row r="31" spans="2:5" hidden="1" x14ac:dyDescent="0.3">
      <c r="B31" t="s">
        <v>65</v>
      </c>
    </row>
    <row r="33" spans="2:2" hidden="1" x14ac:dyDescent="0.3">
      <c r="B33" t="s">
        <v>66</v>
      </c>
    </row>
    <row r="34" spans="2:2" hidden="1" x14ac:dyDescent="0.3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 xr:uid="{00000000-0002-0000-0400-000000000000}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'Parametry výplní'!$B$6:$B$205</xm:f>
          </x14:formula1>
          <xm:sqref>D16:E16</xm:sqref>
        </x14:dataValidation>
        <x14:dataValidation type="list" allowBlank="1" showInputMessage="1" showErrorMessage="1" xr:uid="{00000000-0002-0000-0400-000002000000}">
          <x14:formula1>
            <xm:f>'Parametry distančního rámečku'!$B$13:$B$54</xm:f>
          </x14:formula1>
          <xm:sqref>D22:E22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31"/>
  <sheetViews>
    <sheetView showGridLines="0" tabSelected="1" topLeftCell="A7" zoomScaleNormal="100" workbookViewId="0">
      <selection activeCell="H16" sqref="H16:N16"/>
    </sheetView>
  </sheetViews>
  <sheetFormatPr defaultColWidth="0" defaultRowHeight="14.25" customHeight="1" zeroHeight="1" x14ac:dyDescent="0.3"/>
  <cols>
    <col min="1" max="1" width="9.125" style="119" customWidth="1"/>
    <col min="2" max="2" width="39.125" style="119" customWidth="1"/>
    <col min="3" max="3" width="4" style="119" customWidth="1"/>
    <col min="4" max="4" width="1.375" style="119" customWidth="1"/>
    <col min="5" max="5" width="5.125" style="119" customWidth="1"/>
    <col min="6" max="6" width="4.75" style="119" customWidth="1"/>
    <col min="7" max="7" width="9.875" style="120" customWidth="1"/>
    <col min="8" max="8" width="9.875" style="121" customWidth="1"/>
    <col min="9" max="9" width="9.25" style="122" customWidth="1"/>
    <col min="10" max="10" width="9.125" style="119" customWidth="1"/>
    <col min="11" max="11" width="4.25" style="119" customWidth="1"/>
    <col min="12" max="12" width="2" style="119" customWidth="1"/>
    <col min="13" max="13" width="4.25" style="119" customWidth="1"/>
    <col min="14" max="14" width="2.375" style="119" customWidth="1"/>
    <col min="15" max="15" width="9.125" style="119" customWidth="1"/>
    <col min="16" max="25" width="9.125" style="119" hidden="1" customWidth="1"/>
    <col min="26" max="26" width="17.25" style="119" hidden="1" customWidth="1"/>
    <col min="27" max="16384" width="9.125" style="119" hidden="1"/>
  </cols>
  <sheetData>
    <row r="1" spans="2:26" ht="14.25" customHeight="1" x14ac:dyDescent="0.3"/>
    <row r="2" spans="2:26" ht="14.25" customHeight="1" x14ac:dyDescent="0.3"/>
    <row r="3" spans="2:26" ht="14.4" thickBot="1" x14ac:dyDescent="0.35">
      <c r="B3" s="123" t="s">
        <v>29</v>
      </c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</row>
    <row r="4" spans="2:26" ht="14.4" thickTop="1" x14ac:dyDescent="0.3">
      <c r="B4" s="127"/>
      <c r="C4" s="127"/>
      <c r="D4" s="127"/>
      <c r="E4" s="127"/>
      <c r="F4" s="127"/>
      <c r="G4" s="128"/>
      <c r="H4" s="129"/>
      <c r="I4" s="130"/>
    </row>
    <row r="5" spans="2:26" ht="13.2" x14ac:dyDescent="0.3">
      <c r="B5" s="131" t="s">
        <v>32</v>
      </c>
      <c r="C5" s="131"/>
      <c r="D5" s="131"/>
      <c r="E5" s="131"/>
      <c r="F5" s="131"/>
      <c r="H5" s="132"/>
    </row>
    <row r="6" spans="2:26" ht="13.2" x14ac:dyDescent="0.3">
      <c r="B6" s="133" t="s">
        <v>85</v>
      </c>
      <c r="C6" s="133"/>
      <c r="D6" s="133"/>
      <c r="E6" s="133"/>
      <c r="F6" s="133"/>
      <c r="G6" s="134"/>
      <c r="H6" s="181" t="str">
        <f>IF('Parametry rámu'!D6="","---",'Parametry rámu'!D6)</f>
        <v>Přírodní celodřevěné výklopně kyvné střešní okno nové generace GPL</v>
      </c>
      <c r="I6" s="182"/>
      <c r="J6" s="182"/>
      <c r="K6" s="182"/>
      <c r="L6" s="182"/>
      <c r="M6" s="182"/>
      <c r="N6" s="182"/>
    </row>
    <row r="7" spans="2:26" ht="13.2" x14ac:dyDescent="0.3">
      <c r="B7" s="135" t="s">
        <v>17</v>
      </c>
      <c r="C7" s="135"/>
      <c r="D7" s="135"/>
      <c r="E7" s="135"/>
      <c r="F7" s="135"/>
      <c r="G7" s="136"/>
      <c r="H7" s="244" t="str">
        <f>IF('Parametry rámu'!D8="","---",'Parametry rámu'!D8)</f>
        <v>Dřevo</v>
      </c>
      <c r="I7" s="245"/>
    </row>
    <row r="8" spans="2:26" ht="17.100000000000001" customHeight="1" x14ac:dyDescent="0.3">
      <c r="B8" s="135" t="s">
        <v>14</v>
      </c>
      <c r="C8" s="135"/>
      <c r="D8" s="135"/>
      <c r="E8" s="135"/>
      <c r="F8" s="135"/>
      <c r="G8" s="136" t="s">
        <v>39</v>
      </c>
      <c r="H8" s="137">
        <f>IF('Parametry rámu'!D10="","---",'Parametry rámu'!D10)</f>
        <v>1.3</v>
      </c>
      <c r="I8" s="167" t="s">
        <v>30</v>
      </c>
      <c r="R8" s="212"/>
    </row>
    <row r="9" spans="2:26" ht="17.100000000000001" customHeight="1" x14ac:dyDescent="0.3">
      <c r="B9" s="135" t="s">
        <v>3</v>
      </c>
      <c r="C9" s="135"/>
      <c r="D9" s="135"/>
      <c r="E9" s="135"/>
      <c r="F9" s="135"/>
      <c r="G9" s="136" t="s">
        <v>40</v>
      </c>
      <c r="H9" s="179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0.43688892000000012</v>
      </c>
      <c r="I9" s="167" t="s">
        <v>31</v>
      </c>
      <c r="R9" s="119" t="s">
        <v>79</v>
      </c>
    </row>
    <row r="10" spans="2:26" ht="17.100000000000001" customHeight="1" x14ac:dyDescent="0.3">
      <c r="B10" s="135" t="s">
        <v>7</v>
      </c>
      <c r="C10" s="135"/>
      <c r="D10" s="135"/>
      <c r="E10" s="135"/>
      <c r="F10" s="135"/>
      <c r="G10" s="136"/>
      <c r="H10" s="204">
        <f>IF(ISNUMBER(H9),100*H9/('Parametry rámu'!D17*'Parametry rámu'!D18),"---")</f>
        <v>27.373992481203015</v>
      </c>
      <c r="I10" s="167" t="s">
        <v>8</v>
      </c>
      <c r="R10" s="119" t="s">
        <v>80</v>
      </c>
    </row>
    <row r="11" spans="2:26" ht="17.100000000000001" customHeight="1" x14ac:dyDescent="0.3">
      <c r="B11" s="135" t="s">
        <v>96</v>
      </c>
      <c r="C11" s="135"/>
      <c r="D11" s="135"/>
      <c r="E11" s="135"/>
      <c r="F11" s="135"/>
      <c r="G11" s="136" t="s">
        <v>42</v>
      </c>
      <c r="H11" s="179">
        <f>IFERROR('Parametry rámu'!D17*'Parametry rámu'!D18-H9,"---")</f>
        <v>1.1591110799999997</v>
      </c>
      <c r="I11" s="167" t="s">
        <v>31</v>
      </c>
    </row>
    <row r="12" spans="2:26" ht="17.100000000000001" customHeight="1" x14ac:dyDescent="0.3">
      <c r="B12" s="138" t="s">
        <v>97</v>
      </c>
      <c r="C12" s="138"/>
      <c r="D12" s="138"/>
      <c r="E12" s="138"/>
      <c r="F12" s="138"/>
      <c r="G12" s="139"/>
      <c r="H12" s="203">
        <f>IFERROR(100-H10,"---")</f>
        <v>72.626007518796982</v>
      </c>
      <c r="I12" s="201" t="s">
        <v>8</v>
      </c>
    </row>
    <row r="13" spans="2:26" ht="17.100000000000001" customHeight="1" x14ac:dyDescent="0.3">
      <c r="B13" s="177"/>
      <c r="C13" s="177"/>
      <c r="D13" s="177"/>
      <c r="E13" s="177"/>
      <c r="F13" s="177"/>
      <c r="G13" s="128"/>
      <c r="H13" s="178"/>
      <c r="I13" s="130"/>
    </row>
    <row r="14" spans="2:26" ht="13.2" x14ac:dyDescent="0.3">
      <c r="B14" s="131" t="s">
        <v>34</v>
      </c>
      <c r="C14" s="131"/>
      <c r="D14" s="131"/>
      <c r="E14" s="131"/>
      <c r="F14" s="131"/>
      <c r="R14" s="119" t="s">
        <v>81</v>
      </c>
      <c r="S14" s="119" t="s">
        <v>82</v>
      </c>
      <c r="U14" s="119" t="s">
        <v>83</v>
      </c>
    </row>
    <row r="15" spans="2:26" ht="17.100000000000001" customHeight="1" x14ac:dyDescent="0.3">
      <c r="B15" s="140" t="s">
        <v>78</v>
      </c>
      <c r="C15" s="140"/>
      <c r="D15" s="140"/>
      <c r="E15" s="140"/>
      <c r="F15" s="140"/>
      <c r="G15" s="141"/>
      <c r="H15" s="231" t="s">
        <v>79</v>
      </c>
      <c r="I15" s="232"/>
      <c r="J15" s="232"/>
      <c r="K15" s="232"/>
      <c r="L15" s="232"/>
      <c r="M15" s="232"/>
      <c r="N15" s="232"/>
      <c r="R15" s="119" t="str">
        <f>'Parametry distančního rámečku'!C9</f>
        <v>Hliníkový, ocelový     (normové hodnoty)</v>
      </c>
      <c r="S15" s="119" t="str">
        <f>IF(OR(R15=0,R15=""),"",R15)</f>
        <v>Hliníkový, ocelový     (normové hodnoty)</v>
      </c>
      <c r="T15" s="119" t="str">
        <f t="array" ref="T15">INDEX($S$15:$S$36,SMALL(IF($S$15:$S$36&lt;&gt;"",ROW($S$15:$S$36),1000),ROW()-ROW($T$15)+1)-ROW($T$15)+1)</f>
        <v>Hliníkový, ocelový     (normové hodnoty)</v>
      </c>
      <c r="U15" s="119" t="str">
        <f>IFERROR(T15,"")</f>
        <v>Hliníkový, ocelový     (normové hodnoty)</v>
      </c>
    </row>
    <row r="16" spans="2:26" ht="17.100000000000001" customHeight="1" x14ac:dyDescent="0.3">
      <c r="B16" s="162" t="s">
        <v>77</v>
      </c>
      <c r="C16" s="162"/>
      <c r="D16" s="162"/>
      <c r="E16" s="162"/>
      <c r="F16" s="162"/>
      <c r="G16" s="163"/>
      <c r="H16" s="242" t="s">
        <v>99</v>
      </c>
      <c r="I16" s="243"/>
      <c r="J16" s="243"/>
      <c r="K16" s="243"/>
      <c r="L16" s="243"/>
      <c r="M16" s="243"/>
      <c r="N16" s="243"/>
      <c r="R16" s="119" t="str">
        <f>'Parametry distančního rámečku'!C10</f>
        <v>Tzv. teplé rámečky    (normové hodnoty)</v>
      </c>
      <c r="S16" s="119" t="str">
        <f t="shared" ref="S16:S36" si="0">IF(OR(R16=0,R16=""),"",R16)</f>
        <v>Tzv. teplé rámečky    (normové hodnoty)</v>
      </c>
      <c r="T16" s="119" t="str">
        <f t="array" ref="T16">INDEX($S$15:$S$36,SMALL(IF($S$15:$S$36&lt;&gt;"",ROW($S$15:$S$36),1000),ROW()-ROW($T$15)+1)-ROW($T$15)+1)</f>
        <v>Tzv. teplé rámečky    (normové hodnoty)</v>
      </c>
      <c r="U16" s="119" t="str">
        <f t="shared" ref="U16:U36" si="1">IFERROR(T16,"")</f>
        <v>Tzv. teplé rámečky    (normové hodnoty)</v>
      </c>
      <c r="Y16" s="119" t="s">
        <v>86</v>
      </c>
      <c r="Z16" s="119">
        <f>IF(ISTEXT('Parametry rámu'!D8),IF(ISTEXT(H16),INDEX('Parametry distančního rámečku'!B5:G32,MATCH(H16,'Parametry distančního rámečku'!C5:C32,0),MATCH('Parametry rámu'!D8,'Parametry distančního rámečku'!B6:G6,0)),"---"),"---")</f>
        <v>0.06</v>
      </c>
    </row>
    <row r="17" spans="1:26" ht="17.100000000000001" customHeight="1" x14ac:dyDescent="0.3">
      <c r="B17" s="142" t="s">
        <v>24</v>
      </c>
      <c r="C17" s="142"/>
      <c r="D17" s="142"/>
      <c r="E17" s="142"/>
      <c r="F17" s="142"/>
      <c r="G17" s="143" t="s">
        <v>43</v>
      </c>
      <c r="H17" s="144">
        <f>IF(OR(Z18="",Z18=0),"---",Z18)</f>
        <v>0.06</v>
      </c>
      <c r="I17" s="145" t="s">
        <v>36</v>
      </c>
      <c r="R17" s="166">
        <f>IF($H$15="izolační dvojsklo",'Parametry distančního rámečku'!C13,IF($H$15="izolační trojsklo",'Parametry distančního rámečku'!C35,""))</f>
        <v>0</v>
      </c>
      <c r="S17" s="119" t="str">
        <f t="shared" si="0"/>
        <v/>
      </c>
      <c r="T17" s="119" t="e">
        <f t="array" ref="T17">INDEX($S$15:$S$36,SMALL(IF($S$15:$S$36&lt;&gt;"",ROW($S$15:$S$36),1000),ROW()-ROW($T$15)+1)-ROW($T$15)+1)</f>
        <v>#REF!</v>
      </c>
      <c r="U17" s="119" t="str">
        <f t="shared" si="1"/>
        <v/>
      </c>
      <c r="Y17" s="119" t="s">
        <v>87</v>
      </c>
      <c r="Z17" s="119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0.06</v>
      </c>
    </row>
    <row r="18" spans="1:26" ht="17.100000000000001" customHeight="1" x14ac:dyDescent="0.3">
      <c r="B18" s="146"/>
      <c r="C18" s="146"/>
      <c r="D18" s="146"/>
      <c r="E18" s="146"/>
      <c r="F18" s="146"/>
      <c r="G18" s="147" t="s">
        <v>44</v>
      </c>
      <c r="H18" s="180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4.3341999999999992</v>
      </c>
      <c r="I18" s="148" t="s">
        <v>6</v>
      </c>
      <c r="R18" s="166">
        <f>IF($H$15="izolační dvojsklo",'Parametry distančního rámečku'!C14,IF($H$15="izolační trojsklo",'Parametry distančního rámečku'!C36,""))</f>
        <v>0</v>
      </c>
      <c r="S18" s="119" t="str">
        <f t="shared" si="0"/>
        <v/>
      </c>
      <c r="T18" s="119" t="e">
        <f t="array" ref="T18">INDEX($S$15:$S$36,SMALL(IF($S$15:$S$36&lt;&gt;"",ROW($S$15:$S$36),1000),ROW()-ROW($T$15)+1)-ROW($T$15)+1)</f>
        <v>#REF!</v>
      </c>
      <c r="U18" s="119" t="str">
        <f t="shared" si="1"/>
        <v/>
      </c>
      <c r="Y18" s="119" t="s">
        <v>88</v>
      </c>
      <c r="Z18" s="119">
        <f>IFERROR(IF(H15="izolační dvojsklo",Z16,IF(H15="izolační trojsklo",Z17,"---")),"---")</f>
        <v>0.06</v>
      </c>
    </row>
    <row r="19" spans="1:26" ht="14.25" customHeight="1" x14ac:dyDescent="0.3">
      <c r="R19" s="166">
        <f>IF($H$15="izolační dvojsklo",'Parametry distančního rámečku'!C15,IF($H$15="izolační trojsklo",'Parametry distančního rámečku'!C37,""))</f>
        <v>0</v>
      </c>
      <c r="S19" s="119" t="str">
        <f t="shared" si="0"/>
        <v/>
      </c>
      <c r="T19" s="119" t="e">
        <f t="array" ref="T19">INDEX($S$15:$S$36,SMALL(IF($S$15:$S$36&lt;&gt;"",ROW($S$15:$S$36),1000),ROW()-ROW($T$15)+1)-ROW($T$15)+1)</f>
        <v>#REF!</v>
      </c>
      <c r="U19" s="119" t="str">
        <f t="shared" si="1"/>
        <v/>
      </c>
    </row>
    <row r="20" spans="1:26" ht="13.2" x14ac:dyDescent="0.3">
      <c r="B20" s="131" t="s">
        <v>95</v>
      </c>
      <c r="C20" s="198">
        <f>'Parametry rámu'!D17</f>
        <v>1.1399999999999999</v>
      </c>
      <c r="D20" s="199" t="s">
        <v>71</v>
      </c>
      <c r="E20" s="200">
        <f>'Parametry rámu'!D18</f>
        <v>1.4</v>
      </c>
      <c r="F20" s="199" t="s">
        <v>72</v>
      </c>
      <c r="H20" s="149"/>
      <c r="K20" s="197"/>
      <c r="L20" s="150" t="s">
        <v>71</v>
      </c>
      <c r="M20" s="151">
        <f>IF('Parametry rámu'!D18="","",'Parametry rámu'!D18)</f>
        <v>1.4</v>
      </c>
      <c r="N20" s="152" t="s">
        <v>72</v>
      </c>
      <c r="R20" s="166">
        <f>IF($H$15="izolační dvojsklo",'Parametry distančního rámečku'!C16,IF($H$15="izolační trojsklo",'Parametry distančního rámečku'!C38,""))</f>
        <v>0</v>
      </c>
      <c r="S20" s="119" t="str">
        <f t="shared" si="0"/>
        <v/>
      </c>
      <c r="T20" s="119" t="e">
        <f t="array" ref="T20">INDEX($S$15:$S$36,SMALL(IF($S$15:$S$36&lt;&gt;"",ROW($S$15:$S$36),1000),ROW()-ROW($T$15)+1)-ROW($T$15)+1)</f>
        <v>#REF!</v>
      </c>
      <c r="U20" s="119" t="str">
        <f t="shared" si="1"/>
        <v/>
      </c>
    </row>
    <row r="21" spans="1:26" ht="16.2" x14ac:dyDescent="0.3">
      <c r="B21" s="234" t="s">
        <v>61</v>
      </c>
      <c r="C21" s="234"/>
      <c r="D21" s="234"/>
      <c r="E21" s="234"/>
      <c r="F21" s="234"/>
      <c r="G21" s="235"/>
      <c r="H21" s="153" t="s">
        <v>68</v>
      </c>
      <c r="I21" s="154" t="s">
        <v>69</v>
      </c>
      <c r="J21" s="153" t="s">
        <v>90</v>
      </c>
      <c r="K21" s="169"/>
      <c r="L21" s="171" t="s">
        <v>89</v>
      </c>
      <c r="M21" s="172" t="str">
        <f>IF('Parametry rámu'!D7="Dveře","D","W")</f>
        <v>W</v>
      </c>
      <c r="N21" s="170"/>
      <c r="R21" s="166">
        <f>IF($H$15="izolační dvojsklo",'Parametry distančního rámečku'!C17,IF($H$15="izolační trojsklo",'Parametry distančního rámečku'!C39,""))</f>
        <v>0</v>
      </c>
      <c r="S21" s="119" t="str">
        <f t="shared" si="0"/>
        <v/>
      </c>
      <c r="T21" s="119" t="e">
        <f t="array" ref="T21">INDEX($S$15:$S$36,SMALL(IF($S$15:$S$36&lt;&gt;"",ROW($S$15:$S$36),1000),ROW()-ROW($T$15)+1)-ROW($T$15)+1)</f>
        <v>#REF!</v>
      </c>
      <c r="U21" s="119" t="str">
        <f t="shared" si="1"/>
        <v/>
      </c>
    </row>
    <row r="22" spans="1:26" ht="15" customHeight="1" x14ac:dyDescent="0.3">
      <c r="B22" s="236"/>
      <c r="C22" s="236"/>
      <c r="D22" s="236"/>
      <c r="E22" s="236"/>
      <c r="F22" s="236"/>
      <c r="G22" s="237"/>
      <c r="H22" s="155" t="s">
        <v>70</v>
      </c>
      <c r="I22" s="156" t="s">
        <v>70</v>
      </c>
      <c r="J22" s="155" t="s">
        <v>28</v>
      </c>
      <c r="K22" s="246" t="s">
        <v>75</v>
      </c>
      <c r="L22" s="247"/>
      <c r="M22" s="247"/>
      <c r="N22" s="247"/>
      <c r="R22" s="166">
        <f>IF($H$15="izolační dvojsklo",'Parametry distančního rámečku'!C18,IF($H$15="izolační trojsklo",'Parametry distančního rámečku'!C40,""))</f>
        <v>0</v>
      </c>
      <c r="S22" s="119" t="str">
        <f t="shared" si="0"/>
        <v/>
      </c>
      <c r="T22" s="119" t="e">
        <f t="array" ref="T22">INDEX($S$15:$S$36,SMALL(IF($S$15:$S$36&lt;&gt;"",ROW($S$15:$S$36),1000),ROW()-ROW($T$15)+1)-ROW($T$15)+1)</f>
        <v>#REF!</v>
      </c>
      <c r="U22" s="119" t="str">
        <f t="shared" si="1"/>
        <v/>
      </c>
    </row>
    <row r="23" spans="1:26" ht="17.100000000000001" customHeight="1" x14ac:dyDescent="0.3">
      <c r="B23" s="240" t="str">
        <f>IF('Parametry výplní'!E6="","---",'Parametry výplní'!E6)</f>
        <v>bezpečné dvojsklo proti hluku a přehřívání 60</v>
      </c>
      <c r="C23" s="240"/>
      <c r="D23" s="240"/>
      <c r="E23" s="240"/>
      <c r="F23" s="240"/>
      <c r="G23" s="241"/>
      <c r="H23" s="157">
        <f>IF('Parametry výplní'!G6="","---",'Parametry výplní'!G6)</f>
        <v>0.3</v>
      </c>
      <c r="I23" s="157">
        <f>IF('Parametry výplní'!H6="","---",'Parametry výplní'!H6)</f>
        <v>0.61</v>
      </c>
      <c r="J23" s="158">
        <f>IF('Parametry výplní'!F6="","---",'Parametry výplní'!F6)</f>
        <v>1</v>
      </c>
      <c r="K23" s="248">
        <f>IF(ISNUMBER(Q23),IF(Q23&gt;=1,ROUND(Q23,1),ROUND(Q23,2)),"---")</f>
        <v>1.2</v>
      </c>
      <c r="L23" s="249"/>
      <c r="M23" s="249"/>
      <c r="N23" s="249"/>
      <c r="O23" s="196"/>
      <c r="P23" s="196"/>
      <c r="Q23" s="202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1.2450618270676692</v>
      </c>
      <c r="R23" s="166">
        <f>IF($H$15="izolační dvojsklo",'Parametry distančního rámečku'!C19,IF($H$15="izolační trojsklo",'Parametry distančního rámečku'!C41,""))</f>
        <v>0</v>
      </c>
      <c r="S23" s="119" t="str">
        <f t="shared" si="0"/>
        <v/>
      </c>
      <c r="T23" s="119" t="e">
        <f t="array" ref="T23">INDEX($S$15:$S$36,SMALL(IF($S$15:$S$36&lt;&gt;"",ROW($S$15:$S$36),1000),ROW()-ROW($T$15)+1)-ROW($T$15)+1)</f>
        <v>#REF!</v>
      </c>
      <c r="U23" s="119" t="str">
        <f t="shared" si="1"/>
        <v/>
      </c>
      <c r="Y23" s="168"/>
    </row>
    <row r="24" spans="1:26" ht="17.100000000000001" customHeight="1" x14ac:dyDescent="0.3">
      <c r="B24" s="238" t="str">
        <f>IF('Parametry výplní'!E7="","---",'Parametry výplní'!E7)</f>
        <v xml:space="preserve">bezpečné nízkoenergetické trojsklo 66 </v>
      </c>
      <c r="C24" s="238"/>
      <c r="D24" s="238"/>
      <c r="E24" s="238"/>
      <c r="F24" s="238"/>
      <c r="G24" s="239"/>
      <c r="H24" s="159">
        <f>IF('Parametry výplní'!G7="","---",'Parametry výplní'!G7)</f>
        <v>0.5</v>
      </c>
      <c r="I24" s="159">
        <f>IF('Parametry výplní'!H7="","---",'Parametry výplní'!H7)</f>
        <v>0.69</v>
      </c>
      <c r="J24" s="160">
        <f>IF('Parametry výplní'!F7="","---",'Parametry výplní'!F7)</f>
        <v>0.7</v>
      </c>
      <c r="K24" s="229">
        <f t="shared" ref="K24:K87" si="2">IF(ISNUMBER(Q24),IF(Q24&gt;=1,ROUND(Q24,1),ROUND(Q24,2)),"---")</f>
        <v>1</v>
      </c>
      <c r="L24" s="230"/>
      <c r="M24" s="230"/>
      <c r="N24" s="230"/>
      <c r="O24" s="196"/>
      <c r="P24" s="196"/>
      <c r="Q24" s="202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1.0271838045112782</v>
      </c>
      <c r="R24" s="166">
        <f>IF($H$15="izolační dvojsklo",'Parametry distančního rámečku'!C20,IF($H$15="izolační trojsklo",'Parametry distančního rámečku'!C42,""))</f>
        <v>0</v>
      </c>
      <c r="S24" s="119" t="str">
        <f t="shared" si="0"/>
        <v/>
      </c>
      <c r="T24" s="119" t="e">
        <f t="array" ref="T24">INDEX($S$15:$S$36,SMALL(IF($S$15:$S$36&lt;&gt;"",ROW($S$15:$S$36),1000),ROW()-ROW($T$15)+1)-ROW($T$15)+1)</f>
        <v>#REF!</v>
      </c>
      <c r="U24" s="119" t="str">
        <f t="shared" si="1"/>
        <v/>
      </c>
      <c r="Y24" s="168"/>
    </row>
    <row r="25" spans="1:26" ht="17.100000000000001" customHeight="1" x14ac:dyDescent="0.3">
      <c r="B25" s="238" t="str">
        <f>IF('Parametry výplní'!E8="","---",'Parametry výplní'!E8)</f>
        <v>---</v>
      </c>
      <c r="C25" s="238"/>
      <c r="D25" s="238"/>
      <c r="E25" s="238"/>
      <c r="F25" s="238"/>
      <c r="G25" s="239"/>
      <c r="H25" s="159" t="str">
        <f>IF('Parametry výplní'!G8="","---",'Parametry výplní'!G8)</f>
        <v>---</v>
      </c>
      <c r="I25" s="159" t="str">
        <f>IF('Parametry výplní'!H8="","---",'Parametry výplní'!H8)</f>
        <v>---</v>
      </c>
      <c r="J25" s="160" t="str">
        <f>IF('Parametry výplní'!F8="","---",'Parametry výplní'!F8)</f>
        <v>---</v>
      </c>
      <c r="K25" s="229" t="str">
        <f t="shared" si="2"/>
        <v>---</v>
      </c>
      <c r="L25" s="230"/>
      <c r="M25" s="230"/>
      <c r="N25" s="230"/>
      <c r="O25" s="196"/>
      <c r="P25" s="196"/>
      <c r="Q25" s="202" t="str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---</v>
      </c>
      <c r="R25" s="166">
        <f>IF($H$15="izolační dvojsklo",'Parametry distančního rámečku'!C21,IF($H$15="izolační trojsklo",'Parametry distančního rámečku'!C43,""))</f>
        <v>0</v>
      </c>
      <c r="S25" s="119" t="str">
        <f t="shared" si="0"/>
        <v/>
      </c>
      <c r="T25" s="119" t="e">
        <f t="array" ref="T25">INDEX($S$15:$S$36,SMALL(IF($S$15:$S$36&lt;&gt;"",ROW($S$15:$S$36),1000),ROW()-ROW($T$15)+1)-ROW($T$15)+1)</f>
        <v>#REF!</v>
      </c>
      <c r="U25" s="119" t="str">
        <f t="shared" si="1"/>
        <v/>
      </c>
    </row>
    <row r="26" spans="1:26" ht="13.2" x14ac:dyDescent="0.3">
      <c r="B26" s="238" t="str">
        <f>IF('Parametry výplní'!E9="","---",'Parametry výplní'!E9)</f>
        <v>---</v>
      </c>
      <c r="C26" s="238"/>
      <c r="D26" s="238"/>
      <c r="E26" s="238"/>
      <c r="F26" s="238"/>
      <c r="G26" s="239"/>
      <c r="H26" s="159" t="str">
        <f>IF('Parametry výplní'!G9="","---",'Parametry výplní'!G9)</f>
        <v>---</v>
      </c>
      <c r="I26" s="159" t="str">
        <f>IF('Parametry výplní'!H9="","---",'Parametry výplní'!H9)</f>
        <v>---</v>
      </c>
      <c r="J26" s="160" t="str">
        <f>IF('Parametry výplní'!F9="","---",'Parametry výplní'!F9)</f>
        <v>---</v>
      </c>
      <c r="K26" s="229" t="str">
        <f t="shared" si="2"/>
        <v>---</v>
      </c>
      <c r="L26" s="230"/>
      <c r="M26" s="230"/>
      <c r="N26" s="230"/>
      <c r="O26" s="196"/>
      <c r="P26" s="196"/>
      <c r="Q26" s="202" t="str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---</v>
      </c>
      <c r="R26" s="166">
        <f>IF($H$15="izolační dvojsklo",'Parametry distančního rámečku'!C22,IF($H$15="izolační trojsklo",'Parametry distančního rámečku'!C44,""))</f>
        <v>0</v>
      </c>
      <c r="S26" s="119" t="str">
        <f t="shared" si="0"/>
        <v/>
      </c>
      <c r="T26" s="119" t="e">
        <f t="array" ref="T26">INDEX($S$15:$S$36,SMALL(IF($S$15:$S$36&lt;&gt;"",ROW($S$15:$S$36),1000),ROW()-ROW($T$15)+1)-ROW($T$15)+1)</f>
        <v>#REF!</v>
      </c>
      <c r="U26" s="119" t="str">
        <f t="shared" si="1"/>
        <v/>
      </c>
    </row>
    <row r="27" spans="1:26" s="120" customFormat="1" ht="13.2" x14ac:dyDescent="0.3">
      <c r="A27" s="119"/>
      <c r="B27" s="238" t="str">
        <f>IF('Parametry výplní'!E10="","---",'Parametry výplní'!E10)</f>
        <v>---</v>
      </c>
      <c r="C27" s="238"/>
      <c r="D27" s="238"/>
      <c r="E27" s="238"/>
      <c r="F27" s="238"/>
      <c r="G27" s="239"/>
      <c r="H27" s="159" t="str">
        <f>IF('Parametry výplní'!G10="","---",'Parametry výplní'!G10)</f>
        <v>---</v>
      </c>
      <c r="I27" s="159" t="str">
        <f>IF('Parametry výplní'!H10="","---",'Parametry výplní'!H10)</f>
        <v>---</v>
      </c>
      <c r="J27" s="160" t="str">
        <f>IF('Parametry výplní'!F10="","---",'Parametry výplní'!F10)</f>
        <v>---</v>
      </c>
      <c r="K27" s="229" t="str">
        <f t="shared" si="2"/>
        <v>---</v>
      </c>
      <c r="L27" s="230"/>
      <c r="M27" s="230"/>
      <c r="N27" s="230"/>
      <c r="O27" s="196"/>
      <c r="P27" s="196"/>
      <c r="Q27" s="202" t="str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---</v>
      </c>
      <c r="R27" s="166">
        <f>IF($H$15="izolační dvojsklo",'Parametry distančního rámečku'!C23,IF($H$15="izolační trojsklo",'Parametry distančního rámečku'!C45,""))</f>
        <v>0</v>
      </c>
      <c r="S27" s="119" t="str">
        <f t="shared" si="0"/>
        <v/>
      </c>
      <c r="T27" s="119" t="e">
        <f t="array" ref="T27">INDEX($S$15:$S$36,SMALL(IF($S$15:$S$36&lt;&gt;"",ROW($S$15:$S$36),1000),ROW()-ROW($T$15)+1)-ROW($T$15)+1)</f>
        <v>#REF!</v>
      </c>
      <c r="U27" s="119" t="str">
        <f t="shared" si="1"/>
        <v/>
      </c>
    </row>
    <row r="28" spans="1:26" s="120" customFormat="1" ht="13.2" x14ac:dyDescent="0.3">
      <c r="A28" s="119"/>
      <c r="B28" s="238" t="str">
        <f>IF('Parametry výplní'!E11="","---",'Parametry výplní'!E11)</f>
        <v>---</v>
      </c>
      <c r="C28" s="238"/>
      <c r="D28" s="238"/>
      <c r="E28" s="238"/>
      <c r="F28" s="238"/>
      <c r="G28" s="239"/>
      <c r="H28" s="159" t="str">
        <f>IF('Parametry výplní'!G11="","---",'Parametry výplní'!G11)</f>
        <v>---</v>
      </c>
      <c r="I28" s="159" t="str">
        <f>IF('Parametry výplní'!H11="","---",'Parametry výplní'!H11)</f>
        <v>---</v>
      </c>
      <c r="J28" s="160" t="str">
        <f>IF('Parametry výplní'!F11="","---",'Parametry výplní'!F11)</f>
        <v>---</v>
      </c>
      <c r="K28" s="229" t="str">
        <f t="shared" si="2"/>
        <v>---</v>
      </c>
      <c r="L28" s="230"/>
      <c r="M28" s="230"/>
      <c r="N28" s="230"/>
      <c r="Q28" s="202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6">
        <f>IF($H$15="izolační dvojsklo",'Parametry distančního rámečku'!C24,IF($H$15="izolační trojsklo",'Parametry distančního rámečku'!C46,""))</f>
        <v>0</v>
      </c>
      <c r="S28" s="119" t="str">
        <f t="shared" si="0"/>
        <v/>
      </c>
      <c r="T28" s="119" t="e">
        <f t="array" ref="T28">INDEX($S$15:$S$36,SMALL(IF($S$15:$S$36&lt;&gt;"",ROW($S$15:$S$36),1000),ROW()-ROW($T$15)+1)-ROW($T$15)+1)</f>
        <v>#REF!</v>
      </c>
      <c r="U28" s="119" t="str">
        <f t="shared" si="1"/>
        <v/>
      </c>
    </row>
    <row r="29" spans="1:26" ht="14.25" customHeight="1" x14ac:dyDescent="0.3">
      <c r="B29" s="238" t="str">
        <f>IF('Parametry výplní'!E12="","---",'Parametry výplní'!E12)</f>
        <v>---</v>
      </c>
      <c r="C29" s="238"/>
      <c r="D29" s="238"/>
      <c r="E29" s="238"/>
      <c r="F29" s="238"/>
      <c r="G29" s="239"/>
      <c r="H29" s="159" t="str">
        <f>IF('Parametry výplní'!G12="","---",'Parametry výplní'!G12)</f>
        <v>---</v>
      </c>
      <c r="I29" s="159" t="str">
        <f>IF('Parametry výplní'!H12="","---",'Parametry výplní'!H12)</f>
        <v>---</v>
      </c>
      <c r="J29" s="160" t="str">
        <f>IF('Parametry výplní'!F12="","---",'Parametry výplní'!F12)</f>
        <v>---</v>
      </c>
      <c r="K29" s="229" t="str">
        <f t="shared" si="2"/>
        <v>---</v>
      </c>
      <c r="L29" s="230"/>
      <c r="M29" s="230"/>
      <c r="N29" s="230"/>
      <c r="Q29" s="202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6">
        <f>IF($H$15="izolační dvojsklo",'Parametry distančního rámečku'!C25,IF($H$15="izolační trojsklo",'Parametry distančního rámečku'!C47,""))</f>
        <v>0</v>
      </c>
      <c r="S29" s="119" t="str">
        <f t="shared" si="0"/>
        <v/>
      </c>
      <c r="T29" s="119" t="e">
        <f t="array" ref="T29">INDEX($S$15:$S$36,SMALL(IF($S$15:$S$36&lt;&gt;"",ROW($S$15:$S$36),1000),ROW()-ROW($T$15)+1)-ROW($T$15)+1)</f>
        <v>#REF!</v>
      </c>
      <c r="U29" s="119" t="str">
        <f t="shared" si="1"/>
        <v/>
      </c>
    </row>
    <row r="30" spans="1:26" ht="14.25" customHeight="1" x14ac:dyDescent="0.3">
      <c r="B30" s="238" t="str">
        <f>IF('Parametry výplní'!E13="","---",'Parametry výplní'!E13)</f>
        <v>---</v>
      </c>
      <c r="C30" s="238"/>
      <c r="D30" s="238"/>
      <c r="E30" s="238"/>
      <c r="F30" s="238"/>
      <c r="G30" s="239"/>
      <c r="H30" s="159" t="str">
        <f>IF('Parametry výplní'!G13="","---",'Parametry výplní'!G13)</f>
        <v>---</v>
      </c>
      <c r="I30" s="159" t="str">
        <f>IF('Parametry výplní'!H13="","---",'Parametry výplní'!H13)</f>
        <v>---</v>
      </c>
      <c r="J30" s="160" t="str">
        <f>IF('Parametry výplní'!F13="","---",'Parametry výplní'!F13)</f>
        <v>---</v>
      </c>
      <c r="K30" s="229" t="str">
        <f t="shared" si="2"/>
        <v>---</v>
      </c>
      <c r="L30" s="230"/>
      <c r="M30" s="230"/>
      <c r="N30" s="230"/>
      <c r="Q30" s="202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6">
        <f>IF($H$15="izolační dvojsklo",'Parametry distančního rámečku'!C26,IF($H$15="izolační trojsklo",'Parametry distančního rámečku'!C48,""))</f>
        <v>0</v>
      </c>
      <c r="S30" s="119" t="str">
        <f t="shared" si="0"/>
        <v/>
      </c>
      <c r="T30" s="119" t="e">
        <f t="array" ref="T30">INDEX($S$15:$S$36,SMALL(IF($S$15:$S$36&lt;&gt;"",ROW($S$15:$S$36),1000),ROW()-ROW($T$15)+1)-ROW($T$15)+1)</f>
        <v>#REF!</v>
      </c>
      <c r="U30" s="119" t="str">
        <f t="shared" si="1"/>
        <v/>
      </c>
    </row>
    <row r="31" spans="1:26" ht="14.25" customHeight="1" x14ac:dyDescent="0.3">
      <c r="B31" s="238" t="str">
        <f>IF('Parametry výplní'!E14="","---",'Parametry výplní'!E14)</f>
        <v>---</v>
      </c>
      <c r="C31" s="238"/>
      <c r="D31" s="238"/>
      <c r="E31" s="238"/>
      <c r="F31" s="238"/>
      <c r="G31" s="239"/>
      <c r="H31" s="159" t="str">
        <f>IF('Parametry výplní'!G14="","---",'Parametry výplní'!G14)</f>
        <v>---</v>
      </c>
      <c r="I31" s="159" t="str">
        <f>IF('Parametry výplní'!H14="","---",'Parametry výplní'!H14)</f>
        <v>---</v>
      </c>
      <c r="J31" s="160" t="str">
        <f>IF('Parametry výplní'!F14="","---",'Parametry výplní'!F14)</f>
        <v>---</v>
      </c>
      <c r="K31" s="229" t="str">
        <f t="shared" si="2"/>
        <v>---</v>
      </c>
      <c r="L31" s="230"/>
      <c r="M31" s="230"/>
      <c r="N31" s="230"/>
      <c r="Q31" s="202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6">
        <f>IF($H$15="izolační dvojsklo",'Parametry distančního rámečku'!C27,IF($H$15="izolační trojsklo",'Parametry distančního rámečku'!C49,""))</f>
        <v>0</v>
      </c>
      <c r="S31" s="119" t="str">
        <f t="shared" si="0"/>
        <v/>
      </c>
      <c r="T31" s="119" t="e">
        <f t="array" ref="T31">INDEX($S$15:$S$36,SMALL(IF($S$15:$S$36&lt;&gt;"",ROW($S$15:$S$36),1000),ROW()-ROW($T$15)+1)-ROW($T$15)+1)</f>
        <v>#REF!</v>
      </c>
      <c r="U31" s="119" t="str">
        <f t="shared" si="1"/>
        <v/>
      </c>
    </row>
    <row r="32" spans="1:26" ht="14.25" customHeight="1" x14ac:dyDescent="0.3">
      <c r="B32" s="238" t="str">
        <f>IF('Parametry výplní'!E15="","---",'Parametry výplní'!E15)</f>
        <v>---</v>
      </c>
      <c r="C32" s="238"/>
      <c r="D32" s="238"/>
      <c r="E32" s="238"/>
      <c r="F32" s="238"/>
      <c r="G32" s="239"/>
      <c r="H32" s="159" t="str">
        <f>IF('Parametry výplní'!G15="","---",'Parametry výplní'!G15)</f>
        <v>---</v>
      </c>
      <c r="I32" s="159" t="str">
        <f>IF('Parametry výplní'!H15="","---",'Parametry výplní'!H15)</f>
        <v>---</v>
      </c>
      <c r="J32" s="160" t="str">
        <f>IF('Parametry výplní'!F15="","---",'Parametry výplní'!F15)</f>
        <v>---</v>
      </c>
      <c r="K32" s="229" t="str">
        <f t="shared" si="2"/>
        <v>---</v>
      </c>
      <c r="L32" s="230"/>
      <c r="M32" s="230"/>
      <c r="N32" s="230"/>
      <c r="Q32" s="202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6">
        <f>IF($H$15="izolační dvojsklo",'Parametry distančního rámečku'!C28,IF($H$15="izolační trojsklo",'Parametry distančního rámečku'!C50,""))</f>
        <v>0</v>
      </c>
      <c r="S32" s="119" t="str">
        <f t="shared" si="0"/>
        <v/>
      </c>
      <c r="T32" s="119" t="e">
        <f t="array" ref="T32">INDEX($S$15:$S$36,SMALL(IF($S$15:$S$36&lt;&gt;"",ROW($S$15:$S$36),1000),ROW()-ROW($T$15)+1)-ROW($T$15)+1)</f>
        <v>#REF!</v>
      </c>
      <c r="U32" s="119" t="str">
        <f t="shared" si="1"/>
        <v/>
      </c>
    </row>
    <row r="33" spans="2:21" ht="14.25" customHeight="1" x14ac:dyDescent="0.3">
      <c r="B33" s="238" t="str">
        <f>IF('Parametry výplní'!E16="","---",'Parametry výplní'!E16)</f>
        <v>---</v>
      </c>
      <c r="C33" s="238"/>
      <c r="D33" s="238"/>
      <c r="E33" s="238"/>
      <c r="F33" s="238"/>
      <c r="G33" s="239"/>
      <c r="H33" s="159" t="str">
        <f>IF('Parametry výplní'!G16="","---",'Parametry výplní'!G16)</f>
        <v>---</v>
      </c>
      <c r="I33" s="159" t="str">
        <f>IF('Parametry výplní'!H16="","---",'Parametry výplní'!H16)</f>
        <v>---</v>
      </c>
      <c r="J33" s="160" t="str">
        <f>IF('Parametry výplní'!F16="","---",'Parametry výplní'!F16)</f>
        <v>---</v>
      </c>
      <c r="K33" s="229" t="str">
        <f t="shared" si="2"/>
        <v>---</v>
      </c>
      <c r="L33" s="230"/>
      <c r="M33" s="230"/>
      <c r="N33" s="230"/>
      <c r="Q33" s="202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6">
        <f>IF($H$15="izolační dvojsklo",'Parametry distančního rámečku'!C29,IF($H$15="izolační trojsklo",'Parametry distančního rámečku'!C51,""))</f>
        <v>0</v>
      </c>
      <c r="S33" s="119" t="str">
        <f t="shared" si="0"/>
        <v/>
      </c>
      <c r="T33" s="119" t="e">
        <f t="array" ref="T33">INDEX($S$15:$S$36,SMALL(IF($S$15:$S$36&lt;&gt;"",ROW($S$15:$S$36),1000),ROW()-ROW($T$15)+1)-ROW($T$15)+1)</f>
        <v>#REF!</v>
      </c>
      <c r="U33" s="119" t="str">
        <f t="shared" si="1"/>
        <v/>
      </c>
    </row>
    <row r="34" spans="2:21" ht="14.25" customHeight="1" x14ac:dyDescent="0.3">
      <c r="B34" s="238" t="str">
        <f>IF('Parametry výplní'!E17="","---",'Parametry výplní'!E17)</f>
        <v>---</v>
      </c>
      <c r="C34" s="238"/>
      <c r="D34" s="238"/>
      <c r="E34" s="238"/>
      <c r="F34" s="238"/>
      <c r="G34" s="239"/>
      <c r="H34" s="159" t="str">
        <f>IF('Parametry výplní'!G17="","---",'Parametry výplní'!G17)</f>
        <v>---</v>
      </c>
      <c r="I34" s="159" t="str">
        <f>IF('Parametry výplní'!H17="","---",'Parametry výplní'!H17)</f>
        <v>---</v>
      </c>
      <c r="J34" s="160" t="str">
        <f>IF('Parametry výplní'!F17="","---",'Parametry výplní'!F17)</f>
        <v>---</v>
      </c>
      <c r="K34" s="229" t="str">
        <f t="shared" si="2"/>
        <v>---</v>
      </c>
      <c r="L34" s="230"/>
      <c r="M34" s="230"/>
      <c r="N34" s="230"/>
      <c r="Q34" s="202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6">
        <f>IF($H$15="izolační dvojsklo",'Parametry distančního rámečku'!C30,IF($H$15="izolační trojsklo",'Parametry distančního rámečku'!C52,""))</f>
        <v>0</v>
      </c>
      <c r="S34" s="119" t="str">
        <f t="shared" si="0"/>
        <v/>
      </c>
      <c r="T34" s="119" t="e">
        <f t="array" ref="T34">INDEX($S$15:$S$36,SMALL(IF($S$15:$S$36&lt;&gt;"",ROW($S$15:$S$36),1000),ROW()-ROW($T$15)+1)-ROW($T$15)+1)</f>
        <v>#REF!</v>
      </c>
      <c r="U34" s="119" t="str">
        <f t="shared" si="1"/>
        <v/>
      </c>
    </row>
    <row r="35" spans="2:21" ht="14.25" customHeight="1" x14ac:dyDescent="0.3">
      <c r="B35" s="238" t="str">
        <f>IF('Parametry výplní'!E18="","---",'Parametry výplní'!E18)</f>
        <v>---</v>
      </c>
      <c r="C35" s="238"/>
      <c r="D35" s="238"/>
      <c r="E35" s="238"/>
      <c r="F35" s="238"/>
      <c r="G35" s="239"/>
      <c r="H35" s="159" t="str">
        <f>IF('Parametry výplní'!G18="","---",'Parametry výplní'!G18)</f>
        <v>---</v>
      </c>
      <c r="I35" s="159" t="str">
        <f>IF('Parametry výplní'!H18="","---",'Parametry výplní'!H18)</f>
        <v>---</v>
      </c>
      <c r="J35" s="160" t="str">
        <f>IF('Parametry výplní'!F18="","---",'Parametry výplní'!F18)</f>
        <v>---</v>
      </c>
      <c r="K35" s="229" t="str">
        <f t="shared" si="2"/>
        <v>---</v>
      </c>
      <c r="L35" s="230"/>
      <c r="M35" s="230"/>
      <c r="N35" s="230"/>
      <c r="Q35" s="202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6">
        <f>IF($H$15="izolační dvojsklo",'Parametry distančního rámečku'!C31,IF($H$15="izolační trojsklo",'Parametry distančního rámečku'!C53,""))</f>
        <v>0</v>
      </c>
      <c r="S35" s="119" t="str">
        <f t="shared" si="0"/>
        <v/>
      </c>
      <c r="T35" s="119" t="e">
        <f t="array" ref="T35">INDEX($S$15:$S$36,SMALL(IF($S$15:$S$36&lt;&gt;"",ROW($S$15:$S$36),1000),ROW()-ROW($T$15)+1)-ROW($T$15)+1)</f>
        <v>#REF!</v>
      </c>
      <c r="U35" s="119" t="str">
        <f t="shared" si="1"/>
        <v/>
      </c>
    </row>
    <row r="36" spans="2:21" ht="14.25" customHeight="1" x14ac:dyDescent="0.3">
      <c r="B36" s="238" t="str">
        <f>IF('Parametry výplní'!E19="","---",'Parametry výplní'!E19)</f>
        <v>---</v>
      </c>
      <c r="C36" s="238"/>
      <c r="D36" s="238"/>
      <c r="E36" s="238"/>
      <c r="F36" s="238"/>
      <c r="G36" s="239"/>
      <c r="H36" s="159" t="str">
        <f>IF('Parametry výplní'!G19="","---",'Parametry výplní'!G19)</f>
        <v>---</v>
      </c>
      <c r="I36" s="159" t="str">
        <f>IF('Parametry výplní'!H19="","---",'Parametry výplní'!H19)</f>
        <v>---</v>
      </c>
      <c r="J36" s="160" t="str">
        <f>IF('Parametry výplní'!F19="","---",'Parametry výplní'!F19)</f>
        <v>---</v>
      </c>
      <c r="K36" s="229" t="str">
        <f t="shared" si="2"/>
        <v>---</v>
      </c>
      <c r="L36" s="230"/>
      <c r="M36" s="230"/>
      <c r="N36" s="230"/>
      <c r="Q36" s="202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6">
        <f>IF($H$15="izolační dvojsklo",'Parametry distančního rámečku'!C32,IF($H$15="izolační trojsklo",'Parametry distančního rámečku'!C54,""))</f>
        <v>0</v>
      </c>
      <c r="S36" s="119" t="str">
        <f t="shared" si="0"/>
        <v/>
      </c>
      <c r="T36" s="119" t="e">
        <f t="array" ref="T36">INDEX($S$15:$S$36,SMALL(IF($S$15:$S$36&lt;&gt;"",ROW($S$15:$S$36),1000),ROW()-ROW($T$15)+1)-ROW($T$15)+1)</f>
        <v>#REF!</v>
      </c>
      <c r="U36" s="119" t="str">
        <f t="shared" si="1"/>
        <v/>
      </c>
    </row>
    <row r="37" spans="2:21" ht="14.25" customHeight="1" x14ac:dyDescent="0.3">
      <c r="B37" s="238" t="str">
        <f>IF('Parametry výplní'!E20="","---",'Parametry výplní'!E20)</f>
        <v>---</v>
      </c>
      <c r="C37" s="238"/>
      <c r="D37" s="238"/>
      <c r="E37" s="238"/>
      <c r="F37" s="238"/>
      <c r="G37" s="239"/>
      <c r="H37" s="159" t="str">
        <f>IF('Parametry výplní'!G20="","---",'Parametry výplní'!G20)</f>
        <v>---</v>
      </c>
      <c r="I37" s="159" t="str">
        <f>IF('Parametry výplní'!H20="","---",'Parametry výplní'!H20)</f>
        <v>---</v>
      </c>
      <c r="J37" s="160" t="str">
        <f>IF('Parametry výplní'!F20="","---",'Parametry výplní'!F20)</f>
        <v>---</v>
      </c>
      <c r="K37" s="229" t="str">
        <f t="shared" si="2"/>
        <v>---</v>
      </c>
      <c r="L37" s="230"/>
      <c r="M37" s="230"/>
      <c r="N37" s="230"/>
      <c r="Q37" s="202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4"/>
    </row>
    <row r="38" spans="2:21" ht="14.25" customHeight="1" x14ac:dyDescent="0.3">
      <c r="B38" s="238" t="str">
        <f>IF('Parametry výplní'!E21="","---",'Parametry výplní'!E21)</f>
        <v>---</v>
      </c>
      <c r="C38" s="238"/>
      <c r="D38" s="238"/>
      <c r="E38" s="238"/>
      <c r="F38" s="238"/>
      <c r="G38" s="239"/>
      <c r="H38" s="159" t="str">
        <f>IF('Parametry výplní'!G21="","---",'Parametry výplní'!G21)</f>
        <v>---</v>
      </c>
      <c r="I38" s="159" t="str">
        <f>IF('Parametry výplní'!H21="","---",'Parametry výplní'!H21)</f>
        <v>---</v>
      </c>
      <c r="J38" s="160" t="str">
        <f>IF('Parametry výplní'!F21="","---",'Parametry výplní'!F21)</f>
        <v>---</v>
      </c>
      <c r="K38" s="229" t="str">
        <f t="shared" si="2"/>
        <v>---</v>
      </c>
      <c r="L38" s="230"/>
      <c r="M38" s="230"/>
      <c r="N38" s="230"/>
      <c r="Q38" s="202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4"/>
    </row>
    <row r="39" spans="2:21" ht="14.25" customHeight="1" x14ac:dyDescent="0.3">
      <c r="B39" s="238" t="str">
        <f>IF('Parametry výplní'!E22="","---",'Parametry výplní'!E22)</f>
        <v>---</v>
      </c>
      <c r="C39" s="238"/>
      <c r="D39" s="238"/>
      <c r="E39" s="238"/>
      <c r="F39" s="238"/>
      <c r="G39" s="239"/>
      <c r="H39" s="159" t="str">
        <f>IF('Parametry výplní'!G22="","---",'Parametry výplní'!G22)</f>
        <v>---</v>
      </c>
      <c r="I39" s="159" t="str">
        <f>IF('Parametry výplní'!H22="","---",'Parametry výplní'!H22)</f>
        <v>---</v>
      </c>
      <c r="J39" s="160" t="str">
        <f>IF('Parametry výplní'!F22="","---",'Parametry výplní'!F22)</f>
        <v>---</v>
      </c>
      <c r="K39" s="229" t="str">
        <f t="shared" si="2"/>
        <v>---</v>
      </c>
      <c r="L39" s="230"/>
      <c r="M39" s="230"/>
      <c r="N39" s="230"/>
      <c r="Q39" s="202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4"/>
    </row>
    <row r="40" spans="2:21" ht="14.25" customHeight="1" x14ac:dyDescent="0.3">
      <c r="B40" s="238" t="str">
        <f>IF('Parametry výplní'!E23="","---",'Parametry výplní'!E23)</f>
        <v>---</v>
      </c>
      <c r="C40" s="238"/>
      <c r="D40" s="238"/>
      <c r="E40" s="238"/>
      <c r="F40" s="238"/>
      <c r="G40" s="239"/>
      <c r="H40" s="159" t="str">
        <f>IF('Parametry výplní'!G23="","---",'Parametry výplní'!G23)</f>
        <v>---</v>
      </c>
      <c r="I40" s="159" t="str">
        <f>IF('Parametry výplní'!H23="","---",'Parametry výplní'!H23)</f>
        <v>---</v>
      </c>
      <c r="J40" s="160" t="str">
        <f>IF('Parametry výplní'!F23="","---",'Parametry výplní'!F23)</f>
        <v>---</v>
      </c>
      <c r="K40" s="229" t="str">
        <f t="shared" si="2"/>
        <v>---</v>
      </c>
      <c r="L40" s="230"/>
      <c r="M40" s="230"/>
      <c r="N40" s="230"/>
      <c r="Q40" s="202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4"/>
    </row>
    <row r="41" spans="2:21" ht="14.25" customHeight="1" x14ac:dyDescent="0.3">
      <c r="B41" s="238" t="str">
        <f>IF('Parametry výplní'!E24="","---",'Parametry výplní'!E24)</f>
        <v>---</v>
      </c>
      <c r="C41" s="238"/>
      <c r="D41" s="238"/>
      <c r="E41" s="238"/>
      <c r="F41" s="238"/>
      <c r="G41" s="239"/>
      <c r="H41" s="159" t="str">
        <f>IF('Parametry výplní'!G24="","---",'Parametry výplní'!G24)</f>
        <v>---</v>
      </c>
      <c r="I41" s="159" t="str">
        <f>IF('Parametry výplní'!H24="","---",'Parametry výplní'!H24)</f>
        <v>---</v>
      </c>
      <c r="J41" s="160" t="str">
        <f>IF('Parametry výplní'!F24="","---",'Parametry výplní'!F24)</f>
        <v>---</v>
      </c>
      <c r="K41" s="229" t="str">
        <f t="shared" si="2"/>
        <v>---</v>
      </c>
      <c r="L41" s="230"/>
      <c r="M41" s="230"/>
      <c r="N41" s="230"/>
      <c r="Q41" s="202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4"/>
    </row>
    <row r="42" spans="2:21" ht="14.25" customHeight="1" x14ac:dyDescent="0.3">
      <c r="B42" s="238" t="str">
        <f>IF('Parametry výplní'!E25="","---",'Parametry výplní'!E25)</f>
        <v>---</v>
      </c>
      <c r="C42" s="238"/>
      <c r="D42" s="238"/>
      <c r="E42" s="238"/>
      <c r="F42" s="238"/>
      <c r="G42" s="239"/>
      <c r="H42" s="159" t="str">
        <f>IF('Parametry výplní'!G25="","---",'Parametry výplní'!G25)</f>
        <v>---</v>
      </c>
      <c r="I42" s="159" t="str">
        <f>IF('Parametry výplní'!H25="","---",'Parametry výplní'!H25)</f>
        <v>---</v>
      </c>
      <c r="J42" s="160" t="str">
        <f>IF('Parametry výplní'!F25="","---",'Parametry výplní'!F25)</f>
        <v>---</v>
      </c>
      <c r="K42" s="229" t="str">
        <f t="shared" si="2"/>
        <v>---</v>
      </c>
      <c r="L42" s="230"/>
      <c r="M42" s="230"/>
      <c r="N42" s="230"/>
      <c r="Q42" s="202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4"/>
    </row>
    <row r="43" spans="2:21" ht="14.25" customHeight="1" x14ac:dyDescent="0.3">
      <c r="B43" s="238" t="str">
        <f>IF('Parametry výplní'!E26="","---",'Parametry výplní'!E26)</f>
        <v>---</v>
      </c>
      <c r="C43" s="238"/>
      <c r="D43" s="238"/>
      <c r="E43" s="238"/>
      <c r="F43" s="238"/>
      <c r="G43" s="239"/>
      <c r="H43" s="159" t="str">
        <f>IF('Parametry výplní'!G26="","---",'Parametry výplní'!G26)</f>
        <v>---</v>
      </c>
      <c r="I43" s="159" t="str">
        <f>IF('Parametry výplní'!H26="","---",'Parametry výplní'!H26)</f>
        <v>---</v>
      </c>
      <c r="J43" s="160" t="str">
        <f>IF('Parametry výplní'!F26="","---",'Parametry výplní'!F26)</f>
        <v>---</v>
      </c>
      <c r="K43" s="229" t="str">
        <f t="shared" si="2"/>
        <v>---</v>
      </c>
      <c r="L43" s="230"/>
      <c r="M43" s="230"/>
      <c r="N43" s="230"/>
      <c r="Q43" s="202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4"/>
    </row>
    <row r="44" spans="2:21" ht="14.25" customHeight="1" x14ac:dyDescent="0.3">
      <c r="B44" s="238" t="str">
        <f>IF('Parametry výplní'!E27="","---",'Parametry výplní'!E27)</f>
        <v>---</v>
      </c>
      <c r="C44" s="238"/>
      <c r="D44" s="238"/>
      <c r="E44" s="238"/>
      <c r="F44" s="238"/>
      <c r="G44" s="239"/>
      <c r="H44" s="159" t="str">
        <f>IF('Parametry výplní'!G27="","---",'Parametry výplní'!G27)</f>
        <v>---</v>
      </c>
      <c r="I44" s="159" t="str">
        <f>IF('Parametry výplní'!H27="","---",'Parametry výplní'!H27)</f>
        <v>---</v>
      </c>
      <c r="J44" s="160" t="str">
        <f>IF('Parametry výplní'!F27="","---",'Parametry výplní'!F27)</f>
        <v>---</v>
      </c>
      <c r="K44" s="229" t="str">
        <f t="shared" si="2"/>
        <v>---</v>
      </c>
      <c r="L44" s="230"/>
      <c r="M44" s="230"/>
      <c r="N44" s="230"/>
      <c r="Q44" s="202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4"/>
    </row>
    <row r="45" spans="2:21" ht="14.25" customHeight="1" x14ac:dyDescent="0.3">
      <c r="B45" s="238" t="str">
        <f>IF('Parametry výplní'!E28="","---",'Parametry výplní'!E28)</f>
        <v>---</v>
      </c>
      <c r="C45" s="238"/>
      <c r="D45" s="238"/>
      <c r="E45" s="238"/>
      <c r="F45" s="238"/>
      <c r="G45" s="239"/>
      <c r="H45" s="159" t="str">
        <f>IF('Parametry výplní'!G28="","---",'Parametry výplní'!G28)</f>
        <v>---</v>
      </c>
      <c r="I45" s="159" t="str">
        <f>IF('Parametry výplní'!H28="","---",'Parametry výplní'!H28)</f>
        <v>---</v>
      </c>
      <c r="J45" s="160" t="str">
        <f>IF('Parametry výplní'!F28="","---",'Parametry výplní'!F28)</f>
        <v>---</v>
      </c>
      <c r="K45" s="229" t="str">
        <f t="shared" si="2"/>
        <v>---</v>
      </c>
      <c r="L45" s="230"/>
      <c r="M45" s="230"/>
      <c r="N45" s="230"/>
      <c r="Q45" s="202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4"/>
    </row>
    <row r="46" spans="2:21" ht="14.25" customHeight="1" x14ac:dyDescent="0.3">
      <c r="B46" s="238" t="str">
        <f>IF('Parametry výplní'!E29="","---",'Parametry výplní'!E29)</f>
        <v>---</v>
      </c>
      <c r="C46" s="238"/>
      <c r="D46" s="238"/>
      <c r="E46" s="238"/>
      <c r="F46" s="238"/>
      <c r="G46" s="239"/>
      <c r="H46" s="159" t="str">
        <f>IF('Parametry výplní'!G29="","---",'Parametry výplní'!G29)</f>
        <v>---</v>
      </c>
      <c r="I46" s="159" t="str">
        <f>IF('Parametry výplní'!H29="","---",'Parametry výplní'!H29)</f>
        <v>---</v>
      </c>
      <c r="J46" s="160" t="str">
        <f>IF('Parametry výplní'!F29="","---",'Parametry výplní'!F29)</f>
        <v>---</v>
      </c>
      <c r="K46" s="229" t="str">
        <f t="shared" si="2"/>
        <v>---</v>
      </c>
      <c r="L46" s="230"/>
      <c r="M46" s="230"/>
      <c r="N46" s="230"/>
      <c r="Q46" s="202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4"/>
    </row>
    <row r="47" spans="2:21" ht="14.25" customHeight="1" x14ac:dyDescent="0.3">
      <c r="B47" s="238" t="str">
        <f>IF('Parametry výplní'!E30="","---",'Parametry výplní'!E30)</f>
        <v>---</v>
      </c>
      <c r="C47" s="238"/>
      <c r="D47" s="238"/>
      <c r="E47" s="238"/>
      <c r="F47" s="238"/>
      <c r="G47" s="239"/>
      <c r="H47" s="159" t="str">
        <f>IF('Parametry výplní'!G30="","---",'Parametry výplní'!G30)</f>
        <v>---</v>
      </c>
      <c r="I47" s="159" t="str">
        <f>IF('Parametry výplní'!H30="","---",'Parametry výplní'!H30)</f>
        <v>---</v>
      </c>
      <c r="J47" s="160" t="str">
        <f>IF('Parametry výplní'!F30="","---",'Parametry výplní'!F30)</f>
        <v>---</v>
      </c>
      <c r="K47" s="229" t="str">
        <f t="shared" si="2"/>
        <v>---</v>
      </c>
      <c r="L47" s="230"/>
      <c r="M47" s="230"/>
      <c r="N47" s="230"/>
      <c r="Q47" s="202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4"/>
    </row>
    <row r="48" spans="2:21" ht="14.25" customHeight="1" x14ac:dyDescent="0.3">
      <c r="B48" s="238" t="str">
        <f>IF('Parametry výplní'!E31="","---",'Parametry výplní'!E31)</f>
        <v>---</v>
      </c>
      <c r="C48" s="238"/>
      <c r="D48" s="238"/>
      <c r="E48" s="238"/>
      <c r="F48" s="238"/>
      <c r="G48" s="239"/>
      <c r="H48" s="159" t="str">
        <f>IF('Parametry výplní'!G31="","---",'Parametry výplní'!G31)</f>
        <v>---</v>
      </c>
      <c r="I48" s="159" t="str">
        <f>IF('Parametry výplní'!H31="","---",'Parametry výplní'!H31)</f>
        <v>---</v>
      </c>
      <c r="J48" s="160" t="str">
        <f>IF('Parametry výplní'!F31="","---",'Parametry výplní'!F31)</f>
        <v>---</v>
      </c>
      <c r="K48" s="229" t="str">
        <f t="shared" si="2"/>
        <v>---</v>
      </c>
      <c r="L48" s="230"/>
      <c r="M48" s="230"/>
      <c r="N48" s="230"/>
      <c r="Q48" s="202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4"/>
    </row>
    <row r="49" spans="2:18" ht="14.25" customHeight="1" x14ac:dyDescent="0.3">
      <c r="B49" s="238" t="str">
        <f>IF('Parametry výplní'!E32="","---",'Parametry výplní'!E32)</f>
        <v>---</v>
      </c>
      <c r="C49" s="238"/>
      <c r="D49" s="238"/>
      <c r="E49" s="238"/>
      <c r="F49" s="238"/>
      <c r="G49" s="239"/>
      <c r="H49" s="159" t="str">
        <f>IF('Parametry výplní'!G32="","---",'Parametry výplní'!G32)</f>
        <v>---</v>
      </c>
      <c r="I49" s="159" t="str">
        <f>IF('Parametry výplní'!H32="","---",'Parametry výplní'!H32)</f>
        <v>---</v>
      </c>
      <c r="J49" s="160" t="str">
        <f>IF('Parametry výplní'!F32="","---",'Parametry výplní'!F32)</f>
        <v>---</v>
      </c>
      <c r="K49" s="229" t="str">
        <f t="shared" si="2"/>
        <v>---</v>
      </c>
      <c r="L49" s="230"/>
      <c r="M49" s="230"/>
      <c r="N49" s="230"/>
      <c r="Q49" s="202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4"/>
    </row>
    <row r="50" spans="2:18" ht="14.25" customHeight="1" x14ac:dyDescent="0.3">
      <c r="B50" s="238" t="str">
        <f>IF('Parametry výplní'!E33="","---",'Parametry výplní'!E33)</f>
        <v>---</v>
      </c>
      <c r="C50" s="238"/>
      <c r="D50" s="238"/>
      <c r="E50" s="238"/>
      <c r="F50" s="238"/>
      <c r="G50" s="239"/>
      <c r="H50" s="159" t="str">
        <f>IF('Parametry výplní'!G33="","---",'Parametry výplní'!G33)</f>
        <v>---</v>
      </c>
      <c r="I50" s="159" t="str">
        <f>IF('Parametry výplní'!H33="","---",'Parametry výplní'!H33)</f>
        <v>---</v>
      </c>
      <c r="J50" s="160" t="str">
        <f>IF('Parametry výplní'!F33="","---",'Parametry výplní'!F33)</f>
        <v>---</v>
      </c>
      <c r="K50" s="229" t="str">
        <f t="shared" si="2"/>
        <v>---</v>
      </c>
      <c r="L50" s="230"/>
      <c r="M50" s="230"/>
      <c r="N50" s="230"/>
      <c r="Q50" s="202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4"/>
    </row>
    <row r="51" spans="2:18" ht="14.25" customHeight="1" x14ac:dyDescent="0.3">
      <c r="B51" s="238" t="str">
        <f>IF('Parametry výplní'!E34="","---",'Parametry výplní'!E34)</f>
        <v>---</v>
      </c>
      <c r="C51" s="238"/>
      <c r="D51" s="238"/>
      <c r="E51" s="238"/>
      <c r="F51" s="238"/>
      <c r="G51" s="239"/>
      <c r="H51" s="159" t="str">
        <f>IF('Parametry výplní'!G34="","---",'Parametry výplní'!G34)</f>
        <v>---</v>
      </c>
      <c r="I51" s="159" t="str">
        <f>IF('Parametry výplní'!H34="","---",'Parametry výplní'!H34)</f>
        <v>---</v>
      </c>
      <c r="J51" s="160" t="str">
        <f>IF('Parametry výplní'!F34="","---",'Parametry výplní'!F34)</f>
        <v>---</v>
      </c>
      <c r="K51" s="229" t="str">
        <f t="shared" si="2"/>
        <v>---</v>
      </c>
      <c r="L51" s="230"/>
      <c r="M51" s="230"/>
      <c r="N51" s="230"/>
      <c r="Q51" s="202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4"/>
    </row>
    <row r="52" spans="2:18" ht="14.25" customHeight="1" x14ac:dyDescent="0.3">
      <c r="B52" s="238" t="str">
        <f>IF('Parametry výplní'!E35="","---",'Parametry výplní'!E35)</f>
        <v>---</v>
      </c>
      <c r="C52" s="238"/>
      <c r="D52" s="238"/>
      <c r="E52" s="238"/>
      <c r="F52" s="238"/>
      <c r="G52" s="239"/>
      <c r="H52" s="159" t="str">
        <f>IF('Parametry výplní'!G35="","---",'Parametry výplní'!G35)</f>
        <v>---</v>
      </c>
      <c r="I52" s="159" t="str">
        <f>IF('Parametry výplní'!H35="","---",'Parametry výplní'!H35)</f>
        <v>---</v>
      </c>
      <c r="J52" s="160" t="str">
        <f>IF('Parametry výplní'!F35="","---",'Parametry výplní'!F35)</f>
        <v>---</v>
      </c>
      <c r="K52" s="229" t="str">
        <f t="shared" si="2"/>
        <v>---</v>
      </c>
      <c r="L52" s="230"/>
      <c r="M52" s="230"/>
      <c r="N52" s="230"/>
      <c r="Q52" s="202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4"/>
    </row>
    <row r="53" spans="2:18" ht="14.25" customHeight="1" x14ac:dyDescent="0.3">
      <c r="B53" s="238" t="str">
        <f>IF('Parametry výplní'!E36="","---",'Parametry výplní'!E36)</f>
        <v>---</v>
      </c>
      <c r="C53" s="238"/>
      <c r="D53" s="238"/>
      <c r="E53" s="238"/>
      <c r="F53" s="238"/>
      <c r="G53" s="239"/>
      <c r="H53" s="159" t="str">
        <f>IF('Parametry výplní'!G36="","---",'Parametry výplní'!G36)</f>
        <v>---</v>
      </c>
      <c r="I53" s="159" t="str">
        <f>IF('Parametry výplní'!H36="","---",'Parametry výplní'!H36)</f>
        <v>---</v>
      </c>
      <c r="J53" s="160" t="str">
        <f>IF('Parametry výplní'!F36="","---",'Parametry výplní'!F36)</f>
        <v>---</v>
      </c>
      <c r="K53" s="229" t="str">
        <f t="shared" si="2"/>
        <v>---</v>
      </c>
      <c r="L53" s="230"/>
      <c r="M53" s="230"/>
      <c r="N53" s="230"/>
      <c r="Q53" s="202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4"/>
    </row>
    <row r="54" spans="2:18" ht="14.25" customHeight="1" x14ac:dyDescent="0.3">
      <c r="B54" s="238" t="str">
        <f>IF('Parametry výplní'!E37="","---",'Parametry výplní'!E37)</f>
        <v>---</v>
      </c>
      <c r="C54" s="238"/>
      <c r="D54" s="238"/>
      <c r="E54" s="238"/>
      <c r="F54" s="238"/>
      <c r="G54" s="239"/>
      <c r="H54" s="159" t="str">
        <f>IF('Parametry výplní'!G37="","---",'Parametry výplní'!G37)</f>
        <v>---</v>
      </c>
      <c r="I54" s="159" t="str">
        <f>IF('Parametry výplní'!H37="","---",'Parametry výplní'!H37)</f>
        <v>---</v>
      </c>
      <c r="J54" s="160" t="str">
        <f>IF('Parametry výplní'!F37="","---",'Parametry výplní'!F37)</f>
        <v>---</v>
      </c>
      <c r="K54" s="229" t="str">
        <f t="shared" si="2"/>
        <v>---</v>
      </c>
      <c r="L54" s="230"/>
      <c r="M54" s="230"/>
      <c r="N54" s="230"/>
      <c r="Q54" s="202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4"/>
    </row>
    <row r="55" spans="2:18" ht="14.25" customHeight="1" x14ac:dyDescent="0.3">
      <c r="B55" s="238" t="str">
        <f>IF('Parametry výplní'!E38="","---",'Parametry výplní'!E38)</f>
        <v>---</v>
      </c>
      <c r="C55" s="238"/>
      <c r="D55" s="238"/>
      <c r="E55" s="238"/>
      <c r="F55" s="238"/>
      <c r="G55" s="239"/>
      <c r="H55" s="159" t="str">
        <f>IF('Parametry výplní'!G38="","---",'Parametry výplní'!G38)</f>
        <v>---</v>
      </c>
      <c r="I55" s="159" t="str">
        <f>IF('Parametry výplní'!H38="","---",'Parametry výplní'!H38)</f>
        <v>---</v>
      </c>
      <c r="J55" s="160" t="str">
        <f>IF('Parametry výplní'!F38="","---",'Parametry výplní'!F38)</f>
        <v>---</v>
      </c>
      <c r="K55" s="229" t="str">
        <f t="shared" si="2"/>
        <v>---</v>
      </c>
      <c r="L55" s="230"/>
      <c r="M55" s="230"/>
      <c r="N55" s="230"/>
      <c r="Q55" s="202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 x14ac:dyDescent="0.3">
      <c r="B56" s="238" t="str">
        <f>IF('Parametry výplní'!E39="","---",'Parametry výplní'!E39)</f>
        <v>---</v>
      </c>
      <c r="C56" s="238"/>
      <c r="D56" s="238"/>
      <c r="E56" s="238"/>
      <c r="F56" s="238"/>
      <c r="G56" s="239"/>
      <c r="H56" s="159" t="str">
        <f>IF('Parametry výplní'!G39="","---",'Parametry výplní'!G39)</f>
        <v>---</v>
      </c>
      <c r="I56" s="159" t="str">
        <f>IF('Parametry výplní'!H39="","---",'Parametry výplní'!H39)</f>
        <v>---</v>
      </c>
      <c r="J56" s="160" t="str">
        <f>IF('Parametry výplní'!F39="","---",'Parametry výplní'!F39)</f>
        <v>---</v>
      </c>
      <c r="K56" s="229" t="str">
        <f t="shared" si="2"/>
        <v>---</v>
      </c>
      <c r="L56" s="230"/>
      <c r="M56" s="230"/>
      <c r="N56" s="230"/>
      <c r="Q56" s="202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 x14ac:dyDescent="0.3">
      <c r="B57" s="238" t="str">
        <f>IF('Parametry výplní'!E40="","---",'Parametry výplní'!E40)</f>
        <v>---</v>
      </c>
      <c r="C57" s="238"/>
      <c r="D57" s="238"/>
      <c r="E57" s="238"/>
      <c r="F57" s="238"/>
      <c r="G57" s="239"/>
      <c r="H57" s="159" t="str">
        <f>IF('Parametry výplní'!G40="","---",'Parametry výplní'!G40)</f>
        <v>---</v>
      </c>
      <c r="I57" s="159" t="str">
        <f>IF('Parametry výplní'!H40="","---",'Parametry výplní'!H40)</f>
        <v>---</v>
      </c>
      <c r="J57" s="160" t="str">
        <f>IF('Parametry výplní'!F40="","---",'Parametry výplní'!F40)</f>
        <v>---</v>
      </c>
      <c r="K57" s="229" t="str">
        <f t="shared" si="2"/>
        <v>---</v>
      </c>
      <c r="L57" s="230"/>
      <c r="M57" s="230"/>
      <c r="N57" s="230"/>
      <c r="Q57" s="202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 x14ac:dyDescent="0.3">
      <c r="B58" s="238" t="str">
        <f>IF('Parametry výplní'!E41="","---",'Parametry výplní'!E41)</f>
        <v>---</v>
      </c>
      <c r="C58" s="238"/>
      <c r="D58" s="238"/>
      <c r="E58" s="238"/>
      <c r="F58" s="238"/>
      <c r="G58" s="239"/>
      <c r="H58" s="159" t="str">
        <f>IF('Parametry výplní'!G41="","---",'Parametry výplní'!G41)</f>
        <v>---</v>
      </c>
      <c r="I58" s="159" t="str">
        <f>IF('Parametry výplní'!H41="","---",'Parametry výplní'!H41)</f>
        <v>---</v>
      </c>
      <c r="J58" s="160" t="str">
        <f>IF('Parametry výplní'!F41="","---",'Parametry výplní'!F41)</f>
        <v>---</v>
      </c>
      <c r="K58" s="229" t="str">
        <f t="shared" si="2"/>
        <v>---</v>
      </c>
      <c r="L58" s="230"/>
      <c r="M58" s="230"/>
      <c r="N58" s="230"/>
      <c r="Q58" s="202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 x14ac:dyDescent="0.3">
      <c r="B59" s="238" t="str">
        <f>IF('Parametry výplní'!E42="","---",'Parametry výplní'!E42)</f>
        <v>---</v>
      </c>
      <c r="C59" s="238"/>
      <c r="D59" s="238"/>
      <c r="E59" s="238"/>
      <c r="F59" s="238"/>
      <c r="G59" s="239"/>
      <c r="H59" s="159" t="str">
        <f>IF('Parametry výplní'!G42="","---",'Parametry výplní'!G42)</f>
        <v>---</v>
      </c>
      <c r="I59" s="159" t="str">
        <f>IF('Parametry výplní'!H42="","---",'Parametry výplní'!H42)</f>
        <v>---</v>
      </c>
      <c r="J59" s="160" t="str">
        <f>IF('Parametry výplní'!F42="","---",'Parametry výplní'!F42)</f>
        <v>---</v>
      </c>
      <c r="K59" s="229" t="str">
        <f t="shared" si="2"/>
        <v>---</v>
      </c>
      <c r="L59" s="230"/>
      <c r="M59" s="230"/>
      <c r="N59" s="230"/>
      <c r="Q59" s="202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 x14ac:dyDescent="0.3">
      <c r="B60" s="238" t="str">
        <f>IF('Parametry výplní'!E43="","---",'Parametry výplní'!E43)</f>
        <v>---</v>
      </c>
      <c r="C60" s="238"/>
      <c r="D60" s="238"/>
      <c r="E60" s="238"/>
      <c r="F60" s="238"/>
      <c r="G60" s="239"/>
      <c r="H60" s="159" t="str">
        <f>IF('Parametry výplní'!G43="","---",'Parametry výplní'!G43)</f>
        <v>---</v>
      </c>
      <c r="I60" s="159" t="str">
        <f>IF('Parametry výplní'!H43="","---",'Parametry výplní'!H43)</f>
        <v>---</v>
      </c>
      <c r="J60" s="160" t="str">
        <f>IF('Parametry výplní'!F43="","---",'Parametry výplní'!F43)</f>
        <v>---</v>
      </c>
      <c r="K60" s="229" t="str">
        <f t="shared" si="2"/>
        <v>---</v>
      </c>
      <c r="L60" s="230"/>
      <c r="M60" s="230"/>
      <c r="N60" s="230"/>
      <c r="Q60" s="202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 x14ac:dyDescent="0.3">
      <c r="B61" s="238" t="str">
        <f>IF('Parametry výplní'!E44="","---",'Parametry výplní'!E44)</f>
        <v>---</v>
      </c>
      <c r="C61" s="238"/>
      <c r="D61" s="238"/>
      <c r="E61" s="238"/>
      <c r="F61" s="238"/>
      <c r="G61" s="239"/>
      <c r="H61" s="159" t="str">
        <f>IF('Parametry výplní'!G44="","---",'Parametry výplní'!G44)</f>
        <v>---</v>
      </c>
      <c r="I61" s="159" t="str">
        <f>IF('Parametry výplní'!H44="","---",'Parametry výplní'!H44)</f>
        <v>---</v>
      </c>
      <c r="J61" s="160" t="str">
        <f>IF('Parametry výplní'!F44="","---",'Parametry výplní'!F44)</f>
        <v>---</v>
      </c>
      <c r="K61" s="229" t="str">
        <f t="shared" si="2"/>
        <v>---</v>
      </c>
      <c r="L61" s="230"/>
      <c r="M61" s="230"/>
      <c r="N61" s="230"/>
      <c r="Q61" s="202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 x14ac:dyDescent="0.3">
      <c r="B62" s="238" t="str">
        <f>IF('Parametry výplní'!E45="","---",'Parametry výplní'!E45)</f>
        <v>---</v>
      </c>
      <c r="C62" s="238"/>
      <c r="D62" s="238"/>
      <c r="E62" s="238"/>
      <c r="F62" s="238"/>
      <c r="G62" s="239"/>
      <c r="H62" s="159" t="str">
        <f>IF('Parametry výplní'!G45="","---",'Parametry výplní'!G45)</f>
        <v>---</v>
      </c>
      <c r="I62" s="159" t="str">
        <f>IF('Parametry výplní'!H45="","---",'Parametry výplní'!H45)</f>
        <v>---</v>
      </c>
      <c r="J62" s="160" t="str">
        <f>IF('Parametry výplní'!F45="","---",'Parametry výplní'!F45)</f>
        <v>---</v>
      </c>
      <c r="K62" s="229" t="str">
        <f t="shared" si="2"/>
        <v>---</v>
      </c>
      <c r="L62" s="230"/>
      <c r="M62" s="230"/>
      <c r="N62" s="230"/>
      <c r="Q62" s="202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 x14ac:dyDescent="0.3">
      <c r="B63" s="238" t="str">
        <f>IF('Parametry výplní'!E46="","---",'Parametry výplní'!E46)</f>
        <v>---</v>
      </c>
      <c r="C63" s="238"/>
      <c r="D63" s="238"/>
      <c r="E63" s="238"/>
      <c r="F63" s="238"/>
      <c r="G63" s="239"/>
      <c r="H63" s="159" t="str">
        <f>IF('Parametry výplní'!G46="","---",'Parametry výplní'!G46)</f>
        <v>---</v>
      </c>
      <c r="I63" s="159" t="str">
        <f>IF('Parametry výplní'!H46="","---",'Parametry výplní'!H46)</f>
        <v>---</v>
      </c>
      <c r="J63" s="160" t="str">
        <f>IF('Parametry výplní'!F46="","---",'Parametry výplní'!F46)</f>
        <v>---</v>
      </c>
      <c r="K63" s="229" t="str">
        <f t="shared" si="2"/>
        <v>---</v>
      </c>
      <c r="L63" s="230"/>
      <c r="M63" s="230"/>
      <c r="N63" s="230"/>
      <c r="Q63" s="202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 x14ac:dyDescent="0.3">
      <c r="B64" s="238" t="str">
        <f>IF('Parametry výplní'!E47="","---",'Parametry výplní'!E47)</f>
        <v>---</v>
      </c>
      <c r="C64" s="238"/>
      <c r="D64" s="238"/>
      <c r="E64" s="238"/>
      <c r="F64" s="238"/>
      <c r="G64" s="239"/>
      <c r="H64" s="159" t="str">
        <f>IF('Parametry výplní'!G47="","---",'Parametry výplní'!G47)</f>
        <v>---</v>
      </c>
      <c r="I64" s="159" t="str">
        <f>IF('Parametry výplní'!H47="","---",'Parametry výplní'!H47)</f>
        <v>---</v>
      </c>
      <c r="J64" s="160" t="str">
        <f>IF('Parametry výplní'!F47="","---",'Parametry výplní'!F47)</f>
        <v>---</v>
      </c>
      <c r="K64" s="229" t="str">
        <f t="shared" si="2"/>
        <v>---</v>
      </c>
      <c r="L64" s="230"/>
      <c r="M64" s="230"/>
      <c r="N64" s="230"/>
      <c r="Q64" s="202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 x14ac:dyDescent="0.3">
      <c r="B65" s="238" t="str">
        <f>IF('Parametry výplní'!E48="","---",'Parametry výplní'!E48)</f>
        <v>---</v>
      </c>
      <c r="C65" s="238"/>
      <c r="D65" s="238"/>
      <c r="E65" s="238"/>
      <c r="F65" s="238"/>
      <c r="G65" s="239"/>
      <c r="H65" s="159" t="str">
        <f>IF('Parametry výplní'!G48="","---",'Parametry výplní'!G48)</f>
        <v>---</v>
      </c>
      <c r="I65" s="159" t="str">
        <f>IF('Parametry výplní'!H48="","---",'Parametry výplní'!H48)</f>
        <v>---</v>
      </c>
      <c r="J65" s="160" t="str">
        <f>IF('Parametry výplní'!F48="","---",'Parametry výplní'!F48)</f>
        <v>---</v>
      </c>
      <c r="K65" s="229" t="str">
        <f t="shared" si="2"/>
        <v>---</v>
      </c>
      <c r="L65" s="230"/>
      <c r="M65" s="230"/>
      <c r="N65" s="230"/>
      <c r="Q65" s="202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 x14ac:dyDescent="0.3">
      <c r="B66" s="238" t="str">
        <f>IF('Parametry výplní'!E49="","---",'Parametry výplní'!E49)</f>
        <v>---</v>
      </c>
      <c r="C66" s="238"/>
      <c r="D66" s="238"/>
      <c r="E66" s="238"/>
      <c r="F66" s="238"/>
      <c r="G66" s="239"/>
      <c r="H66" s="159" t="str">
        <f>IF('Parametry výplní'!G49="","---",'Parametry výplní'!G49)</f>
        <v>---</v>
      </c>
      <c r="I66" s="159" t="str">
        <f>IF('Parametry výplní'!H49="","---",'Parametry výplní'!H49)</f>
        <v>---</v>
      </c>
      <c r="J66" s="160" t="str">
        <f>IF('Parametry výplní'!F49="","---",'Parametry výplní'!F49)</f>
        <v>---</v>
      </c>
      <c r="K66" s="229" t="str">
        <f t="shared" si="2"/>
        <v>---</v>
      </c>
      <c r="L66" s="230"/>
      <c r="M66" s="230"/>
      <c r="N66" s="230"/>
      <c r="Q66" s="202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 x14ac:dyDescent="0.3">
      <c r="B67" s="238" t="str">
        <f>IF('Parametry výplní'!E50="","---",'Parametry výplní'!E50)</f>
        <v>---</v>
      </c>
      <c r="C67" s="238"/>
      <c r="D67" s="238"/>
      <c r="E67" s="238"/>
      <c r="F67" s="238"/>
      <c r="G67" s="239"/>
      <c r="H67" s="159" t="str">
        <f>IF('Parametry výplní'!G50="","---",'Parametry výplní'!G50)</f>
        <v>---</v>
      </c>
      <c r="I67" s="159" t="str">
        <f>IF('Parametry výplní'!H50="","---",'Parametry výplní'!H50)</f>
        <v>---</v>
      </c>
      <c r="J67" s="160" t="str">
        <f>IF('Parametry výplní'!F50="","---",'Parametry výplní'!F50)</f>
        <v>---</v>
      </c>
      <c r="K67" s="229" t="str">
        <f t="shared" si="2"/>
        <v>---</v>
      </c>
      <c r="L67" s="230"/>
      <c r="M67" s="230"/>
      <c r="N67" s="230"/>
      <c r="Q67" s="202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 x14ac:dyDescent="0.3">
      <c r="B68" s="238" t="str">
        <f>IF('Parametry výplní'!E51="","---",'Parametry výplní'!E51)</f>
        <v>---</v>
      </c>
      <c r="C68" s="238"/>
      <c r="D68" s="238"/>
      <c r="E68" s="238"/>
      <c r="F68" s="238"/>
      <c r="G68" s="239"/>
      <c r="H68" s="159" t="str">
        <f>IF('Parametry výplní'!G51="","---",'Parametry výplní'!G51)</f>
        <v>---</v>
      </c>
      <c r="I68" s="159" t="str">
        <f>IF('Parametry výplní'!H51="","---",'Parametry výplní'!H51)</f>
        <v>---</v>
      </c>
      <c r="J68" s="160" t="str">
        <f>IF('Parametry výplní'!F51="","---",'Parametry výplní'!F51)</f>
        <v>---</v>
      </c>
      <c r="K68" s="229" t="str">
        <f t="shared" si="2"/>
        <v>---</v>
      </c>
      <c r="L68" s="230"/>
      <c r="M68" s="230"/>
      <c r="N68" s="230"/>
      <c r="Q68" s="202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 x14ac:dyDescent="0.3">
      <c r="B69" s="238" t="str">
        <f>IF('Parametry výplní'!E52="","---",'Parametry výplní'!E52)</f>
        <v>---</v>
      </c>
      <c r="C69" s="238"/>
      <c r="D69" s="238"/>
      <c r="E69" s="238"/>
      <c r="F69" s="238"/>
      <c r="G69" s="239"/>
      <c r="H69" s="159" t="str">
        <f>IF('Parametry výplní'!G52="","---",'Parametry výplní'!G52)</f>
        <v>---</v>
      </c>
      <c r="I69" s="159" t="str">
        <f>IF('Parametry výplní'!H52="","---",'Parametry výplní'!H52)</f>
        <v>---</v>
      </c>
      <c r="J69" s="160" t="str">
        <f>IF('Parametry výplní'!F52="","---",'Parametry výplní'!F52)</f>
        <v>---</v>
      </c>
      <c r="K69" s="229" t="str">
        <f t="shared" si="2"/>
        <v>---</v>
      </c>
      <c r="L69" s="230"/>
      <c r="M69" s="230"/>
      <c r="N69" s="230"/>
      <c r="Q69" s="202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 x14ac:dyDescent="0.3">
      <c r="B70" s="238" t="str">
        <f>IF('Parametry výplní'!E53="","---",'Parametry výplní'!E53)</f>
        <v>---</v>
      </c>
      <c r="C70" s="238"/>
      <c r="D70" s="238"/>
      <c r="E70" s="238"/>
      <c r="F70" s="238"/>
      <c r="G70" s="239"/>
      <c r="H70" s="159" t="str">
        <f>IF('Parametry výplní'!G53="","---",'Parametry výplní'!G53)</f>
        <v>---</v>
      </c>
      <c r="I70" s="159" t="str">
        <f>IF('Parametry výplní'!H53="","---",'Parametry výplní'!H53)</f>
        <v>---</v>
      </c>
      <c r="J70" s="160" t="str">
        <f>IF('Parametry výplní'!F53="","---",'Parametry výplní'!F53)</f>
        <v>---</v>
      </c>
      <c r="K70" s="229" t="str">
        <f t="shared" si="2"/>
        <v>---</v>
      </c>
      <c r="L70" s="230"/>
      <c r="M70" s="230"/>
      <c r="N70" s="230"/>
      <c r="Q70" s="202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 x14ac:dyDescent="0.3">
      <c r="B71" s="238" t="str">
        <f>IF('Parametry výplní'!E54="","---",'Parametry výplní'!E54)</f>
        <v>---</v>
      </c>
      <c r="C71" s="238"/>
      <c r="D71" s="238"/>
      <c r="E71" s="238"/>
      <c r="F71" s="238"/>
      <c r="G71" s="239"/>
      <c r="H71" s="159" t="str">
        <f>IF('Parametry výplní'!G54="","---",'Parametry výplní'!G54)</f>
        <v>---</v>
      </c>
      <c r="I71" s="159" t="str">
        <f>IF('Parametry výplní'!H54="","---",'Parametry výplní'!H54)</f>
        <v>---</v>
      </c>
      <c r="J71" s="160" t="str">
        <f>IF('Parametry výplní'!F54="","---",'Parametry výplní'!F54)</f>
        <v>---</v>
      </c>
      <c r="K71" s="229" t="str">
        <f t="shared" si="2"/>
        <v>---</v>
      </c>
      <c r="L71" s="230"/>
      <c r="M71" s="230"/>
      <c r="N71" s="230"/>
      <c r="Q71" s="202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 x14ac:dyDescent="0.3">
      <c r="B72" s="238" t="str">
        <f>IF('Parametry výplní'!E55="","---",'Parametry výplní'!E55)</f>
        <v>---</v>
      </c>
      <c r="C72" s="238"/>
      <c r="D72" s="238"/>
      <c r="E72" s="238"/>
      <c r="F72" s="238"/>
      <c r="G72" s="239"/>
      <c r="H72" s="159" t="str">
        <f>IF('Parametry výplní'!G55="","---",'Parametry výplní'!G55)</f>
        <v>---</v>
      </c>
      <c r="I72" s="159" t="str">
        <f>IF('Parametry výplní'!H55="","---",'Parametry výplní'!H55)</f>
        <v>---</v>
      </c>
      <c r="J72" s="160" t="str">
        <f>IF('Parametry výplní'!F55="","---",'Parametry výplní'!F55)</f>
        <v>---</v>
      </c>
      <c r="K72" s="229" t="str">
        <f t="shared" si="2"/>
        <v>---</v>
      </c>
      <c r="L72" s="230"/>
      <c r="M72" s="230"/>
      <c r="N72" s="230"/>
      <c r="Q72" s="202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 x14ac:dyDescent="0.3">
      <c r="B73" s="238" t="str">
        <f>IF('Parametry výplní'!E56="","---",'Parametry výplní'!E56)</f>
        <v>---</v>
      </c>
      <c r="C73" s="238"/>
      <c r="D73" s="238"/>
      <c r="E73" s="238"/>
      <c r="F73" s="238"/>
      <c r="G73" s="239"/>
      <c r="H73" s="159" t="str">
        <f>IF('Parametry výplní'!G56="","---",'Parametry výplní'!G56)</f>
        <v>---</v>
      </c>
      <c r="I73" s="159" t="str">
        <f>IF('Parametry výplní'!H56="","---",'Parametry výplní'!H56)</f>
        <v>---</v>
      </c>
      <c r="J73" s="160" t="str">
        <f>IF('Parametry výplní'!F56="","---",'Parametry výplní'!F56)</f>
        <v>---</v>
      </c>
      <c r="K73" s="229" t="str">
        <f t="shared" si="2"/>
        <v>---</v>
      </c>
      <c r="L73" s="230"/>
      <c r="M73" s="230"/>
      <c r="N73" s="230"/>
      <c r="Q73" s="202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 x14ac:dyDescent="0.3">
      <c r="B74" s="238" t="str">
        <f>IF('Parametry výplní'!E57="","---",'Parametry výplní'!E57)</f>
        <v>---</v>
      </c>
      <c r="C74" s="238"/>
      <c r="D74" s="238"/>
      <c r="E74" s="238"/>
      <c r="F74" s="238"/>
      <c r="G74" s="239"/>
      <c r="H74" s="159" t="str">
        <f>IF('Parametry výplní'!G57="","---",'Parametry výplní'!G57)</f>
        <v>---</v>
      </c>
      <c r="I74" s="159" t="str">
        <f>IF('Parametry výplní'!H57="","---",'Parametry výplní'!H57)</f>
        <v>---</v>
      </c>
      <c r="J74" s="160" t="str">
        <f>IF('Parametry výplní'!F57="","---",'Parametry výplní'!F57)</f>
        <v>---</v>
      </c>
      <c r="K74" s="229" t="str">
        <f t="shared" si="2"/>
        <v>---</v>
      </c>
      <c r="L74" s="230"/>
      <c r="M74" s="230"/>
      <c r="N74" s="230"/>
      <c r="Q74" s="202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 x14ac:dyDescent="0.3">
      <c r="B75" s="238" t="str">
        <f>IF('Parametry výplní'!E58="","---",'Parametry výplní'!E58)</f>
        <v>---</v>
      </c>
      <c r="C75" s="238"/>
      <c r="D75" s="238"/>
      <c r="E75" s="238"/>
      <c r="F75" s="238"/>
      <c r="G75" s="239"/>
      <c r="H75" s="159" t="str">
        <f>IF('Parametry výplní'!G58="","---",'Parametry výplní'!G58)</f>
        <v>---</v>
      </c>
      <c r="I75" s="159" t="str">
        <f>IF('Parametry výplní'!H58="","---",'Parametry výplní'!H58)</f>
        <v>---</v>
      </c>
      <c r="J75" s="160" t="str">
        <f>IF('Parametry výplní'!F58="","---",'Parametry výplní'!F58)</f>
        <v>---</v>
      </c>
      <c r="K75" s="229" t="str">
        <f t="shared" si="2"/>
        <v>---</v>
      </c>
      <c r="L75" s="230"/>
      <c r="M75" s="230"/>
      <c r="N75" s="230"/>
      <c r="Q75" s="202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 x14ac:dyDescent="0.3">
      <c r="B76" s="238" t="str">
        <f>IF('Parametry výplní'!E59="","---",'Parametry výplní'!E59)</f>
        <v>---</v>
      </c>
      <c r="C76" s="238"/>
      <c r="D76" s="238"/>
      <c r="E76" s="238"/>
      <c r="F76" s="238"/>
      <c r="G76" s="239"/>
      <c r="H76" s="159" t="str">
        <f>IF('Parametry výplní'!G59="","---",'Parametry výplní'!G59)</f>
        <v>---</v>
      </c>
      <c r="I76" s="159" t="str">
        <f>IF('Parametry výplní'!H59="","---",'Parametry výplní'!H59)</f>
        <v>---</v>
      </c>
      <c r="J76" s="160" t="str">
        <f>IF('Parametry výplní'!F59="","---",'Parametry výplní'!F59)</f>
        <v>---</v>
      </c>
      <c r="K76" s="229" t="str">
        <f t="shared" si="2"/>
        <v>---</v>
      </c>
      <c r="L76" s="230"/>
      <c r="M76" s="230"/>
      <c r="N76" s="230"/>
      <c r="Q76" s="202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 x14ac:dyDescent="0.3">
      <c r="B77" s="238" t="str">
        <f>IF('Parametry výplní'!E60="","---",'Parametry výplní'!E60)</f>
        <v>---</v>
      </c>
      <c r="C77" s="238"/>
      <c r="D77" s="238"/>
      <c r="E77" s="238"/>
      <c r="F77" s="238"/>
      <c r="G77" s="239"/>
      <c r="H77" s="159" t="str">
        <f>IF('Parametry výplní'!G60="","---",'Parametry výplní'!G60)</f>
        <v>---</v>
      </c>
      <c r="I77" s="159" t="str">
        <f>IF('Parametry výplní'!H60="","---",'Parametry výplní'!H60)</f>
        <v>---</v>
      </c>
      <c r="J77" s="160" t="str">
        <f>IF('Parametry výplní'!F60="","---",'Parametry výplní'!F60)</f>
        <v>---</v>
      </c>
      <c r="K77" s="229" t="str">
        <f t="shared" si="2"/>
        <v>---</v>
      </c>
      <c r="L77" s="230"/>
      <c r="M77" s="230"/>
      <c r="N77" s="230"/>
      <c r="Q77" s="202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 x14ac:dyDescent="0.3">
      <c r="B78" s="238" t="str">
        <f>IF('Parametry výplní'!E61="","---",'Parametry výplní'!E61)</f>
        <v>---</v>
      </c>
      <c r="C78" s="238"/>
      <c r="D78" s="238"/>
      <c r="E78" s="238"/>
      <c r="F78" s="238"/>
      <c r="G78" s="239"/>
      <c r="H78" s="159" t="str">
        <f>IF('Parametry výplní'!G61="","---",'Parametry výplní'!G61)</f>
        <v>---</v>
      </c>
      <c r="I78" s="159" t="str">
        <f>IF('Parametry výplní'!H61="","---",'Parametry výplní'!H61)</f>
        <v>---</v>
      </c>
      <c r="J78" s="160" t="str">
        <f>IF('Parametry výplní'!F61="","---",'Parametry výplní'!F61)</f>
        <v>---</v>
      </c>
      <c r="K78" s="229" t="str">
        <f t="shared" si="2"/>
        <v>---</v>
      </c>
      <c r="L78" s="230"/>
      <c r="M78" s="230"/>
      <c r="N78" s="230"/>
      <c r="Q78" s="202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 x14ac:dyDescent="0.3">
      <c r="B79" s="238" t="str">
        <f>IF('Parametry výplní'!E62="","---",'Parametry výplní'!E62)</f>
        <v>---</v>
      </c>
      <c r="C79" s="238"/>
      <c r="D79" s="238"/>
      <c r="E79" s="238"/>
      <c r="F79" s="238"/>
      <c r="G79" s="239"/>
      <c r="H79" s="159" t="str">
        <f>IF('Parametry výplní'!G62="","---",'Parametry výplní'!G62)</f>
        <v>---</v>
      </c>
      <c r="I79" s="159" t="str">
        <f>IF('Parametry výplní'!H62="","---",'Parametry výplní'!H62)</f>
        <v>---</v>
      </c>
      <c r="J79" s="160" t="str">
        <f>IF('Parametry výplní'!F62="","---",'Parametry výplní'!F62)</f>
        <v>---</v>
      </c>
      <c r="K79" s="229" t="str">
        <f t="shared" si="2"/>
        <v>---</v>
      </c>
      <c r="L79" s="230"/>
      <c r="M79" s="230"/>
      <c r="N79" s="230"/>
      <c r="Q79" s="202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 x14ac:dyDescent="0.3">
      <c r="B80" s="238" t="str">
        <f>IF('Parametry výplní'!E63="","---",'Parametry výplní'!E63)</f>
        <v>---</v>
      </c>
      <c r="C80" s="238"/>
      <c r="D80" s="238"/>
      <c r="E80" s="238"/>
      <c r="F80" s="238"/>
      <c r="G80" s="239"/>
      <c r="H80" s="159" t="str">
        <f>IF('Parametry výplní'!G63="","---",'Parametry výplní'!G63)</f>
        <v>---</v>
      </c>
      <c r="I80" s="159" t="str">
        <f>IF('Parametry výplní'!H63="","---",'Parametry výplní'!H63)</f>
        <v>---</v>
      </c>
      <c r="J80" s="160" t="str">
        <f>IF('Parametry výplní'!F63="","---",'Parametry výplní'!F63)</f>
        <v>---</v>
      </c>
      <c r="K80" s="229" t="str">
        <f t="shared" si="2"/>
        <v>---</v>
      </c>
      <c r="L80" s="230"/>
      <c r="M80" s="230"/>
      <c r="N80" s="230"/>
      <c r="Q80" s="202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 x14ac:dyDescent="0.3">
      <c r="B81" s="238" t="str">
        <f>IF('Parametry výplní'!E64="","---",'Parametry výplní'!E64)</f>
        <v>---</v>
      </c>
      <c r="C81" s="238"/>
      <c r="D81" s="238"/>
      <c r="E81" s="238"/>
      <c r="F81" s="238"/>
      <c r="G81" s="239"/>
      <c r="H81" s="159" t="str">
        <f>IF('Parametry výplní'!G64="","---",'Parametry výplní'!G64)</f>
        <v>---</v>
      </c>
      <c r="I81" s="159" t="str">
        <f>IF('Parametry výplní'!H64="","---",'Parametry výplní'!H64)</f>
        <v>---</v>
      </c>
      <c r="J81" s="160" t="str">
        <f>IF('Parametry výplní'!F64="","---",'Parametry výplní'!F64)</f>
        <v>---</v>
      </c>
      <c r="K81" s="229" t="str">
        <f t="shared" si="2"/>
        <v>---</v>
      </c>
      <c r="L81" s="230"/>
      <c r="M81" s="230"/>
      <c r="N81" s="230"/>
      <c r="Q81" s="202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 x14ac:dyDescent="0.3">
      <c r="B82" s="238" t="str">
        <f>IF('Parametry výplní'!E65="","---",'Parametry výplní'!E65)</f>
        <v>---</v>
      </c>
      <c r="C82" s="238"/>
      <c r="D82" s="238"/>
      <c r="E82" s="238"/>
      <c r="F82" s="238"/>
      <c r="G82" s="239"/>
      <c r="H82" s="159" t="str">
        <f>IF('Parametry výplní'!G65="","---",'Parametry výplní'!G65)</f>
        <v>---</v>
      </c>
      <c r="I82" s="159" t="str">
        <f>IF('Parametry výplní'!H65="","---",'Parametry výplní'!H65)</f>
        <v>---</v>
      </c>
      <c r="J82" s="160" t="str">
        <f>IF('Parametry výplní'!F65="","---",'Parametry výplní'!F65)</f>
        <v>---</v>
      </c>
      <c r="K82" s="229" t="str">
        <f t="shared" si="2"/>
        <v>---</v>
      </c>
      <c r="L82" s="230"/>
      <c r="M82" s="230"/>
      <c r="N82" s="230"/>
      <c r="Q82" s="202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 x14ac:dyDescent="0.3">
      <c r="B83" s="238" t="str">
        <f>IF('Parametry výplní'!E66="","---",'Parametry výplní'!E66)</f>
        <v>---</v>
      </c>
      <c r="C83" s="238"/>
      <c r="D83" s="238"/>
      <c r="E83" s="238"/>
      <c r="F83" s="238"/>
      <c r="G83" s="239"/>
      <c r="H83" s="159" t="str">
        <f>IF('Parametry výplní'!G66="","---",'Parametry výplní'!G66)</f>
        <v>---</v>
      </c>
      <c r="I83" s="159" t="str">
        <f>IF('Parametry výplní'!H66="","---",'Parametry výplní'!H66)</f>
        <v>---</v>
      </c>
      <c r="J83" s="160" t="str">
        <f>IF('Parametry výplní'!F66="","---",'Parametry výplní'!F66)</f>
        <v>---</v>
      </c>
      <c r="K83" s="229" t="str">
        <f t="shared" si="2"/>
        <v>---</v>
      </c>
      <c r="L83" s="230"/>
      <c r="M83" s="230"/>
      <c r="N83" s="230"/>
      <c r="Q83" s="202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 x14ac:dyDescent="0.3">
      <c r="B84" s="238" t="str">
        <f>IF('Parametry výplní'!E67="","---",'Parametry výplní'!E67)</f>
        <v>---</v>
      </c>
      <c r="C84" s="238"/>
      <c r="D84" s="238"/>
      <c r="E84" s="238"/>
      <c r="F84" s="238"/>
      <c r="G84" s="239"/>
      <c r="H84" s="159" t="str">
        <f>IF('Parametry výplní'!G67="","---",'Parametry výplní'!G67)</f>
        <v>---</v>
      </c>
      <c r="I84" s="159" t="str">
        <f>IF('Parametry výplní'!H67="","---",'Parametry výplní'!H67)</f>
        <v>---</v>
      </c>
      <c r="J84" s="160" t="str">
        <f>IF('Parametry výplní'!F67="","---",'Parametry výplní'!F67)</f>
        <v>---</v>
      </c>
      <c r="K84" s="229" t="str">
        <f t="shared" si="2"/>
        <v>---</v>
      </c>
      <c r="L84" s="230"/>
      <c r="M84" s="230"/>
      <c r="N84" s="230"/>
      <c r="Q84" s="202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 x14ac:dyDescent="0.3">
      <c r="B85" s="238" t="str">
        <f>IF('Parametry výplní'!E68="","---",'Parametry výplní'!E68)</f>
        <v>---</v>
      </c>
      <c r="C85" s="238"/>
      <c r="D85" s="238"/>
      <c r="E85" s="238"/>
      <c r="F85" s="238"/>
      <c r="G85" s="239"/>
      <c r="H85" s="159" t="str">
        <f>IF('Parametry výplní'!G68="","---",'Parametry výplní'!G68)</f>
        <v>---</v>
      </c>
      <c r="I85" s="159" t="str">
        <f>IF('Parametry výplní'!H68="","---",'Parametry výplní'!H68)</f>
        <v>---</v>
      </c>
      <c r="J85" s="160" t="str">
        <f>IF('Parametry výplní'!F68="","---",'Parametry výplní'!F68)</f>
        <v>---</v>
      </c>
      <c r="K85" s="229" t="str">
        <f t="shared" si="2"/>
        <v>---</v>
      </c>
      <c r="L85" s="230"/>
      <c r="M85" s="230"/>
      <c r="N85" s="230"/>
      <c r="Q85" s="202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 x14ac:dyDescent="0.3">
      <c r="B86" s="238" t="str">
        <f>IF('Parametry výplní'!E69="","---",'Parametry výplní'!E69)</f>
        <v>---</v>
      </c>
      <c r="C86" s="238"/>
      <c r="D86" s="238"/>
      <c r="E86" s="238"/>
      <c r="F86" s="238"/>
      <c r="G86" s="239"/>
      <c r="H86" s="159" t="str">
        <f>IF('Parametry výplní'!G69="","---",'Parametry výplní'!G69)</f>
        <v>---</v>
      </c>
      <c r="I86" s="159" t="str">
        <f>IF('Parametry výplní'!H69="","---",'Parametry výplní'!H69)</f>
        <v>---</v>
      </c>
      <c r="J86" s="160" t="str">
        <f>IF('Parametry výplní'!F69="","---",'Parametry výplní'!F69)</f>
        <v>---</v>
      </c>
      <c r="K86" s="229" t="str">
        <f t="shared" si="2"/>
        <v>---</v>
      </c>
      <c r="L86" s="230"/>
      <c r="M86" s="230"/>
      <c r="N86" s="230"/>
      <c r="Q86" s="202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 x14ac:dyDescent="0.3">
      <c r="B87" s="238" t="str">
        <f>IF('Parametry výplní'!E70="","---",'Parametry výplní'!E70)</f>
        <v>---</v>
      </c>
      <c r="C87" s="238"/>
      <c r="D87" s="238"/>
      <c r="E87" s="238"/>
      <c r="F87" s="238"/>
      <c r="G87" s="239"/>
      <c r="H87" s="159" t="str">
        <f>IF('Parametry výplní'!G70="","---",'Parametry výplní'!G70)</f>
        <v>---</v>
      </c>
      <c r="I87" s="159" t="str">
        <f>IF('Parametry výplní'!H70="","---",'Parametry výplní'!H70)</f>
        <v>---</v>
      </c>
      <c r="J87" s="160" t="str">
        <f>IF('Parametry výplní'!F70="","---",'Parametry výplní'!F70)</f>
        <v>---</v>
      </c>
      <c r="K87" s="229" t="str">
        <f t="shared" si="2"/>
        <v>---</v>
      </c>
      <c r="L87" s="230"/>
      <c r="M87" s="230"/>
      <c r="N87" s="230"/>
      <c r="Q87" s="202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 x14ac:dyDescent="0.3">
      <c r="B88" s="238" t="str">
        <f>IF('Parametry výplní'!E71="","---",'Parametry výplní'!E71)</f>
        <v>---</v>
      </c>
      <c r="C88" s="238"/>
      <c r="D88" s="238"/>
      <c r="E88" s="238"/>
      <c r="F88" s="238"/>
      <c r="G88" s="239"/>
      <c r="H88" s="159" t="str">
        <f>IF('Parametry výplní'!G71="","---",'Parametry výplní'!G71)</f>
        <v>---</v>
      </c>
      <c r="I88" s="159" t="str">
        <f>IF('Parametry výplní'!H71="","---",'Parametry výplní'!H71)</f>
        <v>---</v>
      </c>
      <c r="J88" s="160" t="str">
        <f>IF('Parametry výplní'!F71="","---",'Parametry výplní'!F71)</f>
        <v>---</v>
      </c>
      <c r="K88" s="229" t="str">
        <f t="shared" ref="K88:K151" si="3">IF(ISNUMBER(Q88),IF(Q88&gt;=1,ROUND(Q88,1),ROUND(Q88,2)),"---")</f>
        <v>---</v>
      </c>
      <c r="L88" s="230"/>
      <c r="M88" s="230"/>
      <c r="N88" s="230"/>
      <c r="Q88" s="202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 x14ac:dyDescent="0.3">
      <c r="B89" s="238" t="str">
        <f>IF('Parametry výplní'!E72="","---",'Parametry výplní'!E72)</f>
        <v>---</v>
      </c>
      <c r="C89" s="238"/>
      <c r="D89" s="238"/>
      <c r="E89" s="238"/>
      <c r="F89" s="238"/>
      <c r="G89" s="239"/>
      <c r="H89" s="159" t="str">
        <f>IF('Parametry výplní'!G72="","---",'Parametry výplní'!G72)</f>
        <v>---</v>
      </c>
      <c r="I89" s="159" t="str">
        <f>IF('Parametry výplní'!H72="","---",'Parametry výplní'!H72)</f>
        <v>---</v>
      </c>
      <c r="J89" s="160" t="str">
        <f>IF('Parametry výplní'!F72="","---",'Parametry výplní'!F72)</f>
        <v>---</v>
      </c>
      <c r="K89" s="229" t="str">
        <f t="shared" si="3"/>
        <v>---</v>
      </c>
      <c r="L89" s="230"/>
      <c r="M89" s="230"/>
      <c r="N89" s="230"/>
      <c r="Q89" s="202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 x14ac:dyDescent="0.3">
      <c r="B90" s="238" t="str">
        <f>IF('Parametry výplní'!E73="","---",'Parametry výplní'!E73)</f>
        <v>---</v>
      </c>
      <c r="C90" s="238"/>
      <c r="D90" s="238"/>
      <c r="E90" s="238"/>
      <c r="F90" s="238"/>
      <c r="G90" s="239"/>
      <c r="H90" s="159" t="str">
        <f>IF('Parametry výplní'!G73="","---",'Parametry výplní'!G73)</f>
        <v>---</v>
      </c>
      <c r="I90" s="159" t="str">
        <f>IF('Parametry výplní'!H73="","---",'Parametry výplní'!H73)</f>
        <v>---</v>
      </c>
      <c r="J90" s="160" t="str">
        <f>IF('Parametry výplní'!F73="","---",'Parametry výplní'!F73)</f>
        <v>---</v>
      </c>
      <c r="K90" s="229" t="str">
        <f t="shared" si="3"/>
        <v>---</v>
      </c>
      <c r="L90" s="230"/>
      <c r="M90" s="230"/>
      <c r="N90" s="230"/>
      <c r="Q90" s="202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 x14ac:dyDescent="0.3">
      <c r="B91" s="238" t="str">
        <f>IF('Parametry výplní'!E74="","---",'Parametry výplní'!E74)</f>
        <v>---</v>
      </c>
      <c r="C91" s="238"/>
      <c r="D91" s="238"/>
      <c r="E91" s="238"/>
      <c r="F91" s="238"/>
      <c r="G91" s="239"/>
      <c r="H91" s="159" t="str">
        <f>IF('Parametry výplní'!G74="","---",'Parametry výplní'!G74)</f>
        <v>---</v>
      </c>
      <c r="I91" s="159" t="str">
        <f>IF('Parametry výplní'!H74="","---",'Parametry výplní'!H74)</f>
        <v>---</v>
      </c>
      <c r="J91" s="160" t="str">
        <f>IF('Parametry výplní'!F74="","---",'Parametry výplní'!F74)</f>
        <v>---</v>
      </c>
      <c r="K91" s="229" t="str">
        <f t="shared" si="3"/>
        <v>---</v>
      </c>
      <c r="L91" s="230"/>
      <c r="M91" s="230"/>
      <c r="N91" s="230"/>
      <c r="Q91" s="202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 x14ac:dyDescent="0.3">
      <c r="B92" s="238" t="str">
        <f>IF('Parametry výplní'!E75="","---",'Parametry výplní'!E75)</f>
        <v>---</v>
      </c>
      <c r="C92" s="238"/>
      <c r="D92" s="238"/>
      <c r="E92" s="238"/>
      <c r="F92" s="238"/>
      <c r="G92" s="239"/>
      <c r="H92" s="159" t="str">
        <f>IF('Parametry výplní'!G75="","---",'Parametry výplní'!G75)</f>
        <v>---</v>
      </c>
      <c r="I92" s="159" t="str">
        <f>IF('Parametry výplní'!H75="","---",'Parametry výplní'!H75)</f>
        <v>---</v>
      </c>
      <c r="J92" s="160" t="str">
        <f>IF('Parametry výplní'!F75="","---",'Parametry výplní'!F75)</f>
        <v>---</v>
      </c>
      <c r="K92" s="229" t="str">
        <f t="shared" si="3"/>
        <v>---</v>
      </c>
      <c r="L92" s="230"/>
      <c r="M92" s="230"/>
      <c r="N92" s="230"/>
      <c r="Q92" s="202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 x14ac:dyDescent="0.3">
      <c r="B93" s="238" t="str">
        <f>IF('Parametry výplní'!E76="","---",'Parametry výplní'!E76)</f>
        <v>---</v>
      </c>
      <c r="C93" s="238"/>
      <c r="D93" s="238"/>
      <c r="E93" s="238"/>
      <c r="F93" s="238"/>
      <c r="G93" s="239"/>
      <c r="H93" s="159" t="str">
        <f>IF('Parametry výplní'!G76="","---",'Parametry výplní'!G76)</f>
        <v>---</v>
      </c>
      <c r="I93" s="159" t="str">
        <f>IF('Parametry výplní'!H76="","---",'Parametry výplní'!H76)</f>
        <v>---</v>
      </c>
      <c r="J93" s="160" t="str">
        <f>IF('Parametry výplní'!F76="","---",'Parametry výplní'!F76)</f>
        <v>---</v>
      </c>
      <c r="K93" s="229" t="str">
        <f t="shared" si="3"/>
        <v>---</v>
      </c>
      <c r="L93" s="230"/>
      <c r="M93" s="230"/>
      <c r="N93" s="230"/>
      <c r="Q93" s="202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 x14ac:dyDescent="0.3">
      <c r="B94" s="238" t="str">
        <f>IF('Parametry výplní'!E77="","---",'Parametry výplní'!E77)</f>
        <v>---</v>
      </c>
      <c r="C94" s="238"/>
      <c r="D94" s="238"/>
      <c r="E94" s="238"/>
      <c r="F94" s="238"/>
      <c r="G94" s="239"/>
      <c r="H94" s="159" t="str">
        <f>IF('Parametry výplní'!G77="","---",'Parametry výplní'!G77)</f>
        <v>---</v>
      </c>
      <c r="I94" s="159" t="str">
        <f>IF('Parametry výplní'!H77="","---",'Parametry výplní'!H77)</f>
        <v>---</v>
      </c>
      <c r="J94" s="160" t="str">
        <f>IF('Parametry výplní'!F77="","---",'Parametry výplní'!F77)</f>
        <v>---</v>
      </c>
      <c r="K94" s="229" t="str">
        <f t="shared" si="3"/>
        <v>---</v>
      </c>
      <c r="L94" s="230"/>
      <c r="M94" s="230"/>
      <c r="N94" s="230"/>
      <c r="Q94" s="202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 x14ac:dyDescent="0.3">
      <c r="B95" s="238" t="str">
        <f>IF('Parametry výplní'!E78="","---",'Parametry výplní'!E78)</f>
        <v>---</v>
      </c>
      <c r="C95" s="238"/>
      <c r="D95" s="238"/>
      <c r="E95" s="238"/>
      <c r="F95" s="238"/>
      <c r="G95" s="239"/>
      <c r="H95" s="159" t="str">
        <f>IF('Parametry výplní'!G78="","---",'Parametry výplní'!G78)</f>
        <v>---</v>
      </c>
      <c r="I95" s="159" t="str">
        <f>IF('Parametry výplní'!H78="","---",'Parametry výplní'!H78)</f>
        <v>---</v>
      </c>
      <c r="J95" s="160" t="str">
        <f>IF('Parametry výplní'!F78="","---",'Parametry výplní'!F78)</f>
        <v>---</v>
      </c>
      <c r="K95" s="229" t="str">
        <f t="shared" si="3"/>
        <v>---</v>
      </c>
      <c r="L95" s="230"/>
      <c r="M95" s="230"/>
      <c r="N95" s="230"/>
      <c r="Q95" s="202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 x14ac:dyDescent="0.3">
      <c r="B96" s="238" t="str">
        <f>IF('Parametry výplní'!E79="","---",'Parametry výplní'!E79)</f>
        <v>---</v>
      </c>
      <c r="C96" s="238"/>
      <c r="D96" s="238"/>
      <c r="E96" s="238"/>
      <c r="F96" s="238"/>
      <c r="G96" s="239"/>
      <c r="H96" s="159" t="str">
        <f>IF('Parametry výplní'!G79="","---",'Parametry výplní'!G79)</f>
        <v>---</v>
      </c>
      <c r="I96" s="159" t="str">
        <f>IF('Parametry výplní'!H79="","---",'Parametry výplní'!H79)</f>
        <v>---</v>
      </c>
      <c r="J96" s="160" t="str">
        <f>IF('Parametry výplní'!F79="","---",'Parametry výplní'!F79)</f>
        <v>---</v>
      </c>
      <c r="K96" s="229" t="str">
        <f t="shared" si="3"/>
        <v>---</v>
      </c>
      <c r="L96" s="230"/>
      <c r="M96" s="230"/>
      <c r="N96" s="230"/>
      <c r="Q96" s="202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 x14ac:dyDescent="0.3">
      <c r="B97" s="238" t="str">
        <f>IF('Parametry výplní'!E80="","---",'Parametry výplní'!E80)</f>
        <v>---</v>
      </c>
      <c r="C97" s="238"/>
      <c r="D97" s="238"/>
      <c r="E97" s="238"/>
      <c r="F97" s="238"/>
      <c r="G97" s="239"/>
      <c r="H97" s="159" t="str">
        <f>IF('Parametry výplní'!G80="","---",'Parametry výplní'!G80)</f>
        <v>---</v>
      </c>
      <c r="I97" s="159" t="str">
        <f>IF('Parametry výplní'!H80="","---",'Parametry výplní'!H80)</f>
        <v>---</v>
      </c>
      <c r="J97" s="160" t="str">
        <f>IF('Parametry výplní'!F80="","---",'Parametry výplní'!F80)</f>
        <v>---</v>
      </c>
      <c r="K97" s="229" t="str">
        <f t="shared" si="3"/>
        <v>---</v>
      </c>
      <c r="L97" s="230"/>
      <c r="M97" s="230"/>
      <c r="N97" s="230"/>
      <c r="Q97" s="202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 x14ac:dyDescent="0.3">
      <c r="B98" s="238" t="str">
        <f>IF('Parametry výplní'!E81="","---",'Parametry výplní'!E81)</f>
        <v>---</v>
      </c>
      <c r="C98" s="238"/>
      <c r="D98" s="238"/>
      <c r="E98" s="238"/>
      <c r="F98" s="238"/>
      <c r="G98" s="239"/>
      <c r="H98" s="159" t="str">
        <f>IF('Parametry výplní'!G81="","---",'Parametry výplní'!G81)</f>
        <v>---</v>
      </c>
      <c r="I98" s="159" t="str">
        <f>IF('Parametry výplní'!H81="","---",'Parametry výplní'!H81)</f>
        <v>---</v>
      </c>
      <c r="J98" s="160" t="str">
        <f>IF('Parametry výplní'!F81="","---",'Parametry výplní'!F81)</f>
        <v>---</v>
      </c>
      <c r="K98" s="229" t="str">
        <f t="shared" si="3"/>
        <v>---</v>
      </c>
      <c r="L98" s="230"/>
      <c r="M98" s="230"/>
      <c r="N98" s="230"/>
      <c r="Q98" s="202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 x14ac:dyDescent="0.3">
      <c r="B99" s="238" t="str">
        <f>IF('Parametry výplní'!E82="","---",'Parametry výplní'!E82)</f>
        <v>---</v>
      </c>
      <c r="C99" s="238"/>
      <c r="D99" s="238"/>
      <c r="E99" s="238"/>
      <c r="F99" s="238"/>
      <c r="G99" s="239"/>
      <c r="H99" s="159" t="str">
        <f>IF('Parametry výplní'!G82="","---",'Parametry výplní'!G82)</f>
        <v>---</v>
      </c>
      <c r="I99" s="159" t="str">
        <f>IF('Parametry výplní'!H82="","---",'Parametry výplní'!H82)</f>
        <v>---</v>
      </c>
      <c r="J99" s="160" t="str">
        <f>IF('Parametry výplní'!F82="","---",'Parametry výplní'!F82)</f>
        <v>---</v>
      </c>
      <c r="K99" s="229" t="str">
        <f t="shared" si="3"/>
        <v>---</v>
      </c>
      <c r="L99" s="230"/>
      <c r="M99" s="230"/>
      <c r="N99" s="230"/>
      <c r="Q99" s="202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 x14ac:dyDescent="0.3">
      <c r="B100" s="238" t="str">
        <f>IF('Parametry výplní'!E83="","---",'Parametry výplní'!E83)</f>
        <v>---</v>
      </c>
      <c r="C100" s="238"/>
      <c r="D100" s="238"/>
      <c r="E100" s="238"/>
      <c r="F100" s="238"/>
      <c r="G100" s="239"/>
      <c r="H100" s="159" t="str">
        <f>IF('Parametry výplní'!G83="","---",'Parametry výplní'!G83)</f>
        <v>---</v>
      </c>
      <c r="I100" s="159" t="str">
        <f>IF('Parametry výplní'!H83="","---",'Parametry výplní'!H83)</f>
        <v>---</v>
      </c>
      <c r="J100" s="160" t="str">
        <f>IF('Parametry výplní'!F83="","---",'Parametry výplní'!F83)</f>
        <v>---</v>
      </c>
      <c r="K100" s="229" t="str">
        <f t="shared" si="3"/>
        <v>---</v>
      </c>
      <c r="L100" s="230"/>
      <c r="M100" s="230"/>
      <c r="N100" s="230"/>
      <c r="Q100" s="202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 x14ac:dyDescent="0.3">
      <c r="B101" s="238" t="str">
        <f>IF('Parametry výplní'!E84="","---",'Parametry výplní'!E84)</f>
        <v>---</v>
      </c>
      <c r="C101" s="238"/>
      <c r="D101" s="238"/>
      <c r="E101" s="238"/>
      <c r="F101" s="238"/>
      <c r="G101" s="239"/>
      <c r="H101" s="159" t="str">
        <f>IF('Parametry výplní'!G84="","---",'Parametry výplní'!G84)</f>
        <v>---</v>
      </c>
      <c r="I101" s="159" t="str">
        <f>IF('Parametry výplní'!H84="","---",'Parametry výplní'!H84)</f>
        <v>---</v>
      </c>
      <c r="J101" s="160" t="str">
        <f>IF('Parametry výplní'!F84="","---",'Parametry výplní'!F84)</f>
        <v>---</v>
      </c>
      <c r="K101" s="229" t="str">
        <f t="shared" si="3"/>
        <v>---</v>
      </c>
      <c r="L101" s="230"/>
      <c r="M101" s="230"/>
      <c r="N101" s="230"/>
      <c r="Q101" s="202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 x14ac:dyDescent="0.3">
      <c r="B102" s="238" t="str">
        <f>IF('Parametry výplní'!E85="","---",'Parametry výplní'!E85)</f>
        <v>---</v>
      </c>
      <c r="C102" s="238"/>
      <c r="D102" s="238"/>
      <c r="E102" s="238"/>
      <c r="F102" s="238"/>
      <c r="G102" s="239"/>
      <c r="H102" s="159" t="str">
        <f>IF('Parametry výplní'!G85="","---",'Parametry výplní'!G85)</f>
        <v>---</v>
      </c>
      <c r="I102" s="159" t="str">
        <f>IF('Parametry výplní'!H85="","---",'Parametry výplní'!H85)</f>
        <v>---</v>
      </c>
      <c r="J102" s="160" t="str">
        <f>IF('Parametry výplní'!F85="","---",'Parametry výplní'!F85)</f>
        <v>---</v>
      </c>
      <c r="K102" s="229" t="str">
        <f t="shared" si="3"/>
        <v>---</v>
      </c>
      <c r="L102" s="230"/>
      <c r="M102" s="230"/>
      <c r="N102" s="230"/>
      <c r="Q102" s="202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 x14ac:dyDescent="0.3">
      <c r="B103" s="238" t="str">
        <f>IF('Parametry výplní'!E86="","---",'Parametry výplní'!E86)</f>
        <v>---</v>
      </c>
      <c r="C103" s="238"/>
      <c r="D103" s="238"/>
      <c r="E103" s="238"/>
      <c r="F103" s="238"/>
      <c r="G103" s="239"/>
      <c r="H103" s="159" t="str">
        <f>IF('Parametry výplní'!G86="","---",'Parametry výplní'!G86)</f>
        <v>---</v>
      </c>
      <c r="I103" s="159" t="str">
        <f>IF('Parametry výplní'!H86="","---",'Parametry výplní'!H86)</f>
        <v>---</v>
      </c>
      <c r="J103" s="160" t="str">
        <f>IF('Parametry výplní'!F86="","---",'Parametry výplní'!F86)</f>
        <v>---</v>
      </c>
      <c r="K103" s="229" t="str">
        <f t="shared" si="3"/>
        <v>---</v>
      </c>
      <c r="L103" s="230"/>
      <c r="M103" s="230"/>
      <c r="N103" s="230"/>
      <c r="Q103" s="202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 x14ac:dyDescent="0.3">
      <c r="B104" s="238" t="str">
        <f>IF('Parametry výplní'!E87="","---",'Parametry výplní'!E87)</f>
        <v>---</v>
      </c>
      <c r="C104" s="238"/>
      <c r="D104" s="238"/>
      <c r="E104" s="238"/>
      <c r="F104" s="238"/>
      <c r="G104" s="239"/>
      <c r="H104" s="159" t="str">
        <f>IF('Parametry výplní'!G87="","---",'Parametry výplní'!G87)</f>
        <v>---</v>
      </c>
      <c r="I104" s="159" t="str">
        <f>IF('Parametry výplní'!H87="","---",'Parametry výplní'!H87)</f>
        <v>---</v>
      </c>
      <c r="J104" s="160" t="str">
        <f>IF('Parametry výplní'!F87="","---",'Parametry výplní'!F87)</f>
        <v>---</v>
      </c>
      <c r="K104" s="229" t="str">
        <f t="shared" si="3"/>
        <v>---</v>
      </c>
      <c r="L104" s="230"/>
      <c r="M104" s="230"/>
      <c r="N104" s="230"/>
      <c r="Q104" s="202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 x14ac:dyDescent="0.3">
      <c r="B105" s="238" t="str">
        <f>IF('Parametry výplní'!E88="","---",'Parametry výplní'!E88)</f>
        <v>---</v>
      </c>
      <c r="C105" s="238"/>
      <c r="D105" s="238"/>
      <c r="E105" s="238"/>
      <c r="F105" s="238"/>
      <c r="G105" s="239"/>
      <c r="H105" s="159" t="str">
        <f>IF('Parametry výplní'!G88="","---",'Parametry výplní'!G88)</f>
        <v>---</v>
      </c>
      <c r="I105" s="159" t="str">
        <f>IF('Parametry výplní'!H88="","---",'Parametry výplní'!H88)</f>
        <v>---</v>
      </c>
      <c r="J105" s="160" t="str">
        <f>IF('Parametry výplní'!F88="","---",'Parametry výplní'!F88)</f>
        <v>---</v>
      </c>
      <c r="K105" s="229" t="str">
        <f t="shared" si="3"/>
        <v>---</v>
      </c>
      <c r="L105" s="230"/>
      <c r="M105" s="230"/>
      <c r="N105" s="230"/>
      <c r="Q105" s="202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 x14ac:dyDescent="0.3">
      <c r="B106" s="238" t="str">
        <f>IF('Parametry výplní'!E89="","---",'Parametry výplní'!E89)</f>
        <v>---</v>
      </c>
      <c r="C106" s="238"/>
      <c r="D106" s="238"/>
      <c r="E106" s="238"/>
      <c r="F106" s="238"/>
      <c r="G106" s="239"/>
      <c r="H106" s="159" t="str">
        <f>IF('Parametry výplní'!G89="","---",'Parametry výplní'!G89)</f>
        <v>---</v>
      </c>
      <c r="I106" s="159" t="str">
        <f>IF('Parametry výplní'!H89="","---",'Parametry výplní'!H89)</f>
        <v>---</v>
      </c>
      <c r="J106" s="160" t="str">
        <f>IF('Parametry výplní'!F89="","---",'Parametry výplní'!F89)</f>
        <v>---</v>
      </c>
      <c r="K106" s="229" t="str">
        <f t="shared" si="3"/>
        <v>---</v>
      </c>
      <c r="L106" s="230"/>
      <c r="M106" s="230"/>
      <c r="N106" s="230"/>
      <c r="Q106" s="202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 x14ac:dyDescent="0.3">
      <c r="B107" s="238" t="str">
        <f>IF('Parametry výplní'!E90="","---",'Parametry výplní'!E90)</f>
        <v>---</v>
      </c>
      <c r="C107" s="238"/>
      <c r="D107" s="238"/>
      <c r="E107" s="238"/>
      <c r="F107" s="238"/>
      <c r="G107" s="239"/>
      <c r="H107" s="159" t="str">
        <f>IF('Parametry výplní'!G90="","---",'Parametry výplní'!G90)</f>
        <v>---</v>
      </c>
      <c r="I107" s="159" t="str">
        <f>IF('Parametry výplní'!H90="","---",'Parametry výplní'!H90)</f>
        <v>---</v>
      </c>
      <c r="J107" s="160" t="str">
        <f>IF('Parametry výplní'!F90="","---",'Parametry výplní'!F90)</f>
        <v>---</v>
      </c>
      <c r="K107" s="229" t="str">
        <f t="shared" si="3"/>
        <v>---</v>
      </c>
      <c r="L107" s="230"/>
      <c r="M107" s="230"/>
      <c r="N107" s="230"/>
      <c r="Q107" s="202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 x14ac:dyDescent="0.3">
      <c r="B108" s="238" t="str">
        <f>IF('Parametry výplní'!E91="","---",'Parametry výplní'!E91)</f>
        <v>---</v>
      </c>
      <c r="C108" s="238"/>
      <c r="D108" s="238"/>
      <c r="E108" s="238"/>
      <c r="F108" s="238"/>
      <c r="G108" s="239"/>
      <c r="H108" s="159" t="str">
        <f>IF('Parametry výplní'!G91="","---",'Parametry výplní'!G91)</f>
        <v>---</v>
      </c>
      <c r="I108" s="159" t="str">
        <f>IF('Parametry výplní'!H91="","---",'Parametry výplní'!H91)</f>
        <v>---</v>
      </c>
      <c r="J108" s="160" t="str">
        <f>IF('Parametry výplní'!F91="","---",'Parametry výplní'!F91)</f>
        <v>---</v>
      </c>
      <c r="K108" s="229" t="str">
        <f t="shared" si="3"/>
        <v>---</v>
      </c>
      <c r="L108" s="230"/>
      <c r="M108" s="230"/>
      <c r="N108" s="230"/>
      <c r="Q108" s="202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 x14ac:dyDescent="0.3">
      <c r="B109" s="238" t="str">
        <f>IF('Parametry výplní'!E92="","---",'Parametry výplní'!E92)</f>
        <v>---</v>
      </c>
      <c r="C109" s="238"/>
      <c r="D109" s="238"/>
      <c r="E109" s="238"/>
      <c r="F109" s="238"/>
      <c r="G109" s="239"/>
      <c r="H109" s="159" t="str">
        <f>IF('Parametry výplní'!G92="","---",'Parametry výplní'!G92)</f>
        <v>---</v>
      </c>
      <c r="I109" s="159" t="str">
        <f>IF('Parametry výplní'!H92="","---",'Parametry výplní'!H92)</f>
        <v>---</v>
      </c>
      <c r="J109" s="160" t="str">
        <f>IF('Parametry výplní'!F92="","---",'Parametry výplní'!F92)</f>
        <v>---</v>
      </c>
      <c r="K109" s="229" t="str">
        <f t="shared" si="3"/>
        <v>---</v>
      </c>
      <c r="L109" s="230"/>
      <c r="M109" s="230"/>
      <c r="N109" s="230"/>
      <c r="Q109" s="202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 x14ac:dyDescent="0.3">
      <c r="B110" s="238" t="str">
        <f>IF('Parametry výplní'!E93="","---",'Parametry výplní'!E93)</f>
        <v>---</v>
      </c>
      <c r="C110" s="238"/>
      <c r="D110" s="238"/>
      <c r="E110" s="238"/>
      <c r="F110" s="238"/>
      <c r="G110" s="239"/>
      <c r="H110" s="159" t="str">
        <f>IF('Parametry výplní'!G93="","---",'Parametry výplní'!G93)</f>
        <v>---</v>
      </c>
      <c r="I110" s="159" t="str">
        <f>IF('Parametry výplní'!H93="","---",'Parametry výplní'!H93)</f>
        <v>---</v>
      </c>
      <c r="J110" s="160" t="str">
        <f>IF('Parametry výplní'!F93="","---",'Parametry výplní'!F93)</f>
        <v>---</v>
      </c>
      <c r="K110" s="229" t="str">
        <f t="shared" si="3"/>
        <v>---</v>
      </c>
      <c r="L110" s="230"/>
      <c r="M110" s="230"/>
      <c r="N110" s="230"/>
      <c r="Q110" s="202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 x14ac:dyDescent="0.3">
      <c r="B111" s="238" t="str">
        <f>IF('Parametry výplní'!E94="","---",'Parametry výplní'!E94)</f>
        <v>---</v>
      </c>
      <c r="C111" s="238"/>
      <c r="D111" s="238"/>
      <c r="E111" s="238"/>
      <c r="F111" s="238"/>
      <c r="G111" s="239"/>
      <c r="H111" s="159" t="str">
        <f>IF('Parametry výplní'!G94="","---",'Parametry výplní'!G94)</f>
        <v>---</v>
      </c>
      <c r="I111" s="159" t="str">
        <f>IF('Parametry výplní'!H94="","---",'Parametry výplní'!H94)</f>
        <v>---</v>
      </c>
      <c r="J111" s="160" t="str">
        <f>IF('Parametry výplní'!F94="","---",'Parametry výplní'!F94)</f>
        <v>---</v>
      </c>
      <c r="K111" s="229" t="str">
        <f t="shared" si="3"/>
        <v>---</v>
      </c>
      <c r="L111" s="230"/>
      <c r="M111" s="230"/>
      <c r="N111" s="230"/>
      <c r="Q111" s="202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 x14ac:dyDescent="0.3">
      <c r="B112" s="238" t="str">
        <f>IF('Parametry výplní'!E95="","---",'Parametry výplní'!E95)</f>
        <v>---</v>
      </c>
      <c r="C112" s="238"/>
      <c r="D112" s="238"/>
      <c r="E112" s="238"/>
      <c r="F112" s="238"/>
      <c r="G112" s="239"/>
      <c r="H112" s="159" t="str">
        <f>IF('Parametry výplní'!G95="","---",'Parametry výplní'!G95)</f>
        <v>---</v>
      </c>
      <c r="I112" s="159" t="str">
        <f>IF('Parametry výplní'!H95="","---",'Parametry výplní'!H95)</f>
        <v>---</v>
      </c>
      <c r="J112" s="160" t="str">
        <f>IF('Parametry výplní'!F95="","---",'Parametry výplní'!F95)</f>
        <v>---</v>
      </c>
      <c r="K112" s="229" t="str">
        <f t="shared" si="3"/>
        <v>---</v>
      </c>
      <c r="L112" s="230"/>
      <c r="M112" s="230"/>
      <c r="N112" s="230"/>
      <c r="Q112" s="202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 x14ac:dyDescent="0.3">
      <c r="B113" s="238" t="str">
        <f>IF('Parametry výplní'!E96="","---",'Parametry výplní'!E96)</f>
        <v>---</v>
      </c>
      <c r="C113" s="238"/>
      <c r="D113" s="238"/>
      <c r="E113" s="238"/>
      <c r="F113" s="238"/>
      <c r="G113" s="239"/>
      <c r="H113" s="159" t="str">
        <f>IF('Parametry výplní'!G96="","---",'Parametry výplní'!G96)</f>
        <v>---</v>
      </c>
      <c r="I113" s="159" t="str">
        <f>IF('Parametry výplní'!H96="","---",'Parametry výplní'!H96)</f>
        <v>---</v>
      </c>
      <c r="J113" s="160" t="str">
        <f>IF('Parametry výplní'!F96="","---",'Parametry výplní'!F96)</f>
        <v>---</v>
      </c>
      <c r="K113" s="229" t="str">
        <f t="shared" si="3"/>
        <v>---</v>
      </c>
      <c r="L113" s="230"/>
      <c r="M113" s="230"/>
      <c r="N113" s="230"/>
      <c r="Q113" s="202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 x14ac:dyDescent="0.3">
      <c r="B114" s="238" t="str">
        <f>IF('Parametry výplní'!E97="","---",'Parametry výplní'!E97)</f>
        <v>---</v>
      </c>
      <c r="C114" s="238"/>
      <c r="D114" s="238"/>
      <c r="E114" s="238"/>
      <c r="F114" s="238"/>
      <c r="G114" s="239"/>
      <c r="H114" s="159" t="str">
        <f>IF('Parametry výplní'!G97="","---",'Parametry výplní'!G97)</f>
        <v>---</v>
      </c>
      <c r="I114" s="159" t="str">
        <f>IF('Parametry výplní'!H97="","---",'Parametry výplní'!H97)</f>
        <v>---</v>
      </c>
      <c r="J114" s="160" t="str">
        <f>IF('Parametry výplní'!F97="","---",'Parametry výplní'!F97)</f>
        <v>---</v>
      </c>
      <c r="K114" s="229" t="str">
        <f t="shared" si="3"/>
        <v>---</v>
      </c>
      <c r="L114" s="230"/>
      <c r="M114" s="230"/>
      <c r="N114" s="230"/>
      <c r="Q114" s="202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 x14ac:dyDescent="0.3">
      <c r="B115" s="238" t="str">
        <f>IF('Parametry výplní'!E98="","---",'Parametry výplní'!E98)</f>
        <v>---</v>
      </c>
      <c r="C115" s="238"/>
      <c r="D115" s="238"/>
      <c r="E115" s="238"/>
      <c r="F115" s="238"/>
      <c r="G115" s="239"/>
      <c r="H115" s="159" t="str">
        <f>IF('Parametry výplní'!G98="","---",'Parametry výplní'!G98)</f>
        <v>---</v>
      </c>
      <c r="I115" s="159" t="str">
        <f>IF('Parametry výplní'!H98="","---",'Parametry výplní'!H98)</f>
        <v>---</v>
      </c>
      <c r="J115" s="160" t="str">
        <f>IF('Parametry výplní'!F98="","---",'Parametry výplní'!F98)</f>
        <v>---</v>
      </c>
      <c r="K115" s="229" t="str">
        <f t="shared" si="3"/>
        <v>---</v>
      </c>
      <c r="L115" s="230"/>
      <c r="M115" s="230"/>
      <c r="N115" s="230"/>
      <c r="Q115" s="202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 x14ac:dyDescent="0.3">
      <c r="B116" s="238" t="str">
        <f>IF('Parametry výplní'!E99="","---",'Parametry výplní'!E99)</f>
        <v>---</v>
      </c>
      <c r="C116" s="238"/>
      <c r="D116" s="238"/>
      <c r="E116" s="238"/>
      <c r="F116" s="238"/>
      <c r="G116" s="239"/>
      <c r="H116" s="159" t="str">
        <f>IF('Parametry výplní'!G99="","---",'Parametry výplní'!G99)</f>
        <v>---</v>
      </c>
      <c r="I116" s="159" t="str">
        <f>IF('Parametry výplní'!H99="","---",'Parametry výplní'!H99)</f>
        <v>---</v>
      </c>
      <c r="J116" s="160" t="str">
        <f>IF('Parametry výplní'!F99="","---",'Parametry výplní'!F99)</f>
        <v>---</v>
      </c>
      <c r="K116" s="229" t="str">
        <f t="shared" si="3"/>
        <v>---</v>
      </c>
      <c r="L116" s="230"/>
      <c r="M116" s="230"/>
      <c r="N116" s="230"/>
      <c r="Q116" s="202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 x14ac:dyDescent="0.3">
      <c r="B117" s="238" t="str">
        <f>IF('Parametry výplní'!E100="","---",'Parametry výplní'!E100)</f>
        <v>---</v>
      </c>
      <c r="C117" s="238"/>
      <c r="D117" s="238"/>
      <c r="E117" s="238"/>
      <c r="F117" s="238"/>
      <c r="G117" s="239"/>
      <c r="H117" s="159" t="str">
        <f>IF('Parametry výplní'!G100="","---",'Parametry výplní'!G100)</f>
        <v>---</v>
      </c>
      <c r="I117" s="159" t="str">
        <f>IF('Parametry výplní'!H100="","---",'Parametry výplní'!H100)</f>
        <v>---</v>
      </c>
      <c r="J117" s="160" t="str">
        <f>IF('Parametry výplní'!F100="","---",'Parametry výplní'!F100)</f>
        <v>---</v>
      </c>
      <c r="K117" s="229" t="str">
        <f t="shared" si="3"/>
        <v>---</v>
      </c>
      <c r="L117" s="230"/>
      <c r="M117" s="230"/>
      <c r="N117" s="230"/>
      <c r="Q117" s="202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 x14ac:dyDescent="0.3">
      <c r="B118" s="238" t="str">
        <f>IF('Parametry výplní'!E101="","---",'Parametry výplní'!E101)</f>
        <v>---</v>
      </c>
      <c r="C118" s="238"/>
      <c r="D118" s="238"/>
      <c r="E118" s="238"/>
      <c r="F118" s="238"/>
      <c r="G118" s="239"/>
      <c r="H118" s="159" t="str">
        <f>IF('Parametry výplní'!G101="","---",'Parametry výplní'!G101)</f>
        <v>---</v>
      </c>
      <c r="I118" s="159" t="str">
        <f>IF('Parametry výplní'!H101="","---",'Parametry výplní'!H101)</f>
        <v>---</v>
      </c>
      <c r="J118" s="160" t="str">
        <f>IF('Parametry výplní'!F101="","---",'Parametry výplní'!F101)</f>
        <v>---</v>
      </c>
      <c r="K118" s="229" t="str">
        <f t="shared" si="3"/>
        <v>---</v>
      </c>
      <c r="L118" s="230"/>
      <c r="M118" s="230"/>
      <c r="N118" s="230"/>
      <c r="Q118" s="202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 x14ac:dyDescent="0.3">
      <c r="B119" s="238" t="str">
        <f>IF('Parametry výplní'!E102="","---",'Parametry výplní'!E102)</f>
        <v>---</v>
      </c>
      <c r="C119" s="238"/>
      <c r="D119" s="238"/>
      <c r="E119" s="238"/>
      <c r="F119" s="238"/>
      <c r="G119" s="239"/>
      <c r="H119" s="159" t="str">
        <f>IF('Parametry výplní'!G102="","---",'Parametry výplní'!G102)</f>
        <v>---</v>
      </c>
      <c r="I119" s="159" t="str">
        <f>IF('Parametry výplní'!H102="","---",'Parametry výplní'!H102)</f>
        <v>---</v>
      </c>
      <c r="J119" s="160" t="str">
        <f>IF('Parametry výplní'!F102="","---",'Parametry výplní'!F102)</f>
        <v>---</v>
      </c>
      <c r="K119" s="229" t="str">
        <f t="shared" si="3"/>
        <v>---</v>
      </c>
      <c r="L119" s="230"/>
      <c r="M119" s="230"/>
      <c r="N119" s="230"/>
      <c r="Q119" s="202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 x14ac:dyDescent="0.3">
      <c r="B120" s="238" t="str">
        <f>IF('Parametry výplní'!E103="","---",'Parametry výplní'!E103)</f>
        <v>---</v>
      </c>
      <c r="C120" s="238"/>
      <c r="D120" s="238"/>
      <c r="E120" s="238"/>
      <c r="F120" s="238"/>
      <c r="G120" s="239"/>
      <c r="H120" s="159" t="str">
        <f>IF('Parametry výplní'!G103="","---",'Parametry výplní'!G103)</f>
        <v>---</v>
      </c>
      <c r="I120" s="159" t="str">
        <f>IF('Parametry výplní'!H103="","---",'Parametry výplní'!H103)</f>
        <v>---</v>
      </c>
      <c r="J120" s="160" t="str">
        <f>IF('Parametry výplní'!F103="","---",'Parametry výplní'!F103)</f>
        <v>---</v>
      </c>
      <c r="K120" s="229" t="str">
        <f t="shared" si="3"/>
        <v>---</v>
      </c>
      <c r="L120" s="230"/>
      <c r="M120" s="230"/>
      <c r="N120" s="230"/>
      <c r="Q120" s="202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 x14ac:dyDescent="0.3">
      <c r="B121" s="238" t="str">
        <f>IF('Parametry výplní'!E104="","---",'Parametry výplní'!E104)</f>
        <v>---</v>
      </c>
      <c r="C121" s="238"/>
      <c r="D121" s="238"/>
      <c r="E121" s="238"/>
      <c r="F121" s="238"/>
      <c r="G121" s="239"/>
      <c r="H121" s="159" t="str">
        <f>IF('Parametry výplní'!G104="","---",'Parametry výplní'!G104)</f>
        <v>---</v>
      </c>
      <c r="I121" s="159" t="str">
        <f>IF('Parametry výplní'!H104="","---",'Parametry výplní'!H104)</f>
        <v>---</v>
      </c>
      <c r="J121" s="160" t="str">
        <f>IF('Parametry výplní'!F104="","---",'Parametry výplní'!F104)</f>
        <v>---</v>
      </c>
      <c r="K121" s="229" t="str">
        <f t="shared" si="3"/>
        <v>---</v>
      </c>
      <c r="L121" s="230"/>
      <c r="M121" s="230"/>
      <c r="N121" s="230"/>
      <c r="Q121" s="202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 x14ac:dyDescent="0.3">
      <c r="B122" s="238" t="str">
        <f>IF('Parametry výplní'!E105="","---",'Parametry výplní'!E105)</f>
        <v>---</v>
      </c>
      <c r="C122" s="238"/>
      <c r="D122" s="238"/>
      <c r="E122" s="238"/>
      <c r="F122" s="238"/>
      <c r="G122" s="239"/>
      <c r="H122" s="159" t="str">
        <f>IF('Parametry výplní'!G105="","---",'Parametry výplní'!G105)</f>
        <v>---</v>
      </c>
      <c r="I122" s="159" t="str">
        <f>IF('Parametry výplní'!H105="","---",'Parametry výplní'!H105)</f>
        <v>---</v>
      </c>
      <c r="J122" s="160" t="str">
        <f>IF('Parametry výplní'!F105="","---",'Parametry výplní'!F105)</f>
        <v>---</v>
      </c>
      <c r="K122" s="229" t="str">
        <f t="shared" si="3"/>
        <v>---</v>
      </c>
      <c r="L122" s="230"/>
      <c r="M122" s="230"/>
      <c r="N122" s="230"/>
      <c r="Q122" s="202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 x14ac:dyDescent="0.3">
      <c r="B123" s="238" t="str">
        <f>IF('Parametry výplní'!E106="","---",'Parametry výplní'!E106)</f>
        <v>---</v>
      </c>
      <c r="C123" s="238"/>
      <c r="D123" s="238"/>
      <c r="E123" s="238"/>
      <c r="F123" s="238"/>
      <c r="G123" s="239"/>
      <c r="H123" s="159" t="str">
        <f>IF('Parametry výplní'!G106="","---",'Parametry výplní'!G106)</f>
        <v>---</v>
      </c>
      <c r="I123" s="159" t="str">
        <f>IF('Parametry výplní'!H106="","---",'Parametry výplní'!H106)</f>
        <v>---</v>
      </c>
      <c r="J123" s="160" t="str">
        <f>IF('Parametry výplní'!F106="","---",'Parametry výplní'!F106)</f>
        <v>---</v>
      </c>
      <c r="K123" s="229" t="str">
        <f t="shared" si="3"/>
        <v>---</v>
      </c>
      <c r="L123" s="230"/>
      <c r="M123" s="230"/>
      <c r="N123" s="230"/>
      <c r="Q123" s="202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 x14ac:dyDescent="0.3">
      <c r="B124" s="238" t="str">
        <f>IF('Parametry výplní'!E107="","---",'Parametry výplní'!E107)</f>
        <v>---</v>
      </c>
      <c r="C124" s="238"/>
      <c r="D124" s="238"/>
      <c r="E124" s="238"/>
      <c r="F124" s="238"/>
      <c r="G124" s="239"/>
      <c r="H124" s="159" t="str">
        <f>IF('Parametry výplní'!G107="","---",'Parametry výplní'!G107)</f>
        <v>---</v>
      </c>
      <c r="I124" s="159" t="str">
        <f>IF('Parametry výplní'!H107="","---",'Parametry výplní'!H107)</f>
        <v>---</v>
      </c>
      <c r="J124" s="160" t="str">
        <f>IF('Parametry výplní'!F107="","---",'Parametry výplní'!F107)</f>
        <v>---</v>
      </c>
      <c r="K124" s="229" t="str">
        <f t="shared" si="3"/>
        <v>---</v>
      </c>
      <c r="L124" s="230"/>
      <c r="M124" s="230"/>
      <c r="N124" s="230"/>
      <c r="Q124" s="202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 x14ac:dyDescent="0.3">
      <c r="B125" s="238" t="str">
        <f>IF('Parametry výplní'!E108="","---",'Parametry výplní'!E108)</f>
        <v>---</v>
      </c>
      <c r="C125" s="238"/>
      <c r="D125" s="238"/>
      <c r="E125" s="238"/>
      <c r="F125" s="238"/>
      <c r="G125" s="239"/>
      <c r="H125" s="159" t="str">
        <f>IF('Parametry výplní'!G108="","---",'Parametry výplní'!G108)</f>
        <v>---</v>
      </c>
      <c r="I125" s="159" t="str">
        <f>IF('Parametry výplní'!H108="","---",'Parametry výplní'!H108)</f>
        <v>---</v>
      </c>
      <c r="J125" s="160" t="str">
        <f>IF('Parametry výplní'!F108="","---",'Parametry výplní'!F108)</f>
        <v>---</v>
      </c>
      <c r="K125" s="229" t="str">
        <f t="shared" si="3"/>
        <v>---</v>
      </c>
      <c r="L125" s="230"/>
      <c r="M125" s="230"/>
      <c r="N125" s="230"/>
      <c r="Q125" s="202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 x14ac:dyDescent="0.3">
      <c r="B126" s="238" t="str">
        <f>IF('Parametry výplní'!E109="","---",'Parametry výplní'!E109)</f>
        <v>---</v>
      </c>
      <c r="C126" s="238"/>
      <c r="D126" s="238"/>
      <c r="E126" s="238"/>
      <c r="F126" s="238"/>
      <c r="G126" s="239"/>
      <c r="H126" s="159" t="str">
        <f>IF('Parametry výplní'!G109="","---",'Parametry výplní'!G109)</f>
        <v>---</v>
      </c>
      <c r="I126" s="159" t="str">
        <f>IF('Parametry výplní'!H109="","---",'Parametry výplní'!H109)</f>
        <v>---</v>
      </c>
      <c r="J126" s="160" t="str">
        <f>IF('Parametry výplní'!F109="","---",'Parametry výplní'!F109)</f>
        <v>---</v>
      </c>
      <c r="K126" s="229" t="str">
        <f t="shared" si="3"/>
        <v>---</v>
      </c>
      <c r="L126" s="230"/>
      <c r="M126" s="230"/>
      <c r="N126" s="230"/>
      <c r="Q126" s="202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 x14ac:dyDescent="0.3">
      <c r="B127" s="238" t="str">
        <f>IF('Parametry výplní'!E110="","---",'Parametry výplní'!E110)</f>
        <v>---</v>
      </c>
      <c r="C127" s="238"/>
      <c r="D127" s="238"/>
      <c r="E127" s="238"/>
      <c r="F127" s="238"/>
      <c r="G127" s="239"/>
      <c r="H127" s="159" t="str">
        <f>IF('Parametry výplní'!G110="","---",'Parametry výplní'!G110)</f>
        <v>---</v>
      </c>
      <c r="I127" s="159" t="str">
        <f>IF('Parametry výplní'!H110="","---",'Parametry výplní'!H110)</f>
        <v>---</v>
      </c>
      <c r="J127" s="160" t="str">
        <f>IF('Parametry výplní'!F110="","---",'Parametry výplní'!F110)</f>
        <v>---</v>
      </c>
      <c r="K127" s="229" t="str">
        <f t="shared" si="3"/>
        <v>---</v>
      </c>
      <c r="L127" s="230"/>
      <c r="M127" s="230"/>
      <c r="N127" s="230"/>
      <c r="Q127" s="202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 x14ac:dyDescent="0.3">
      <c r="B128" s="238" t="str">
        <f>IF('Parametry výplní'!E111="","---",'Parametry výplní'!E111)</f>
        <v>---</v>
      </c>
      <c r="C128" s="238"/>
      <c r="D128" s="238"/>
      <c r="E128" s="238"/>
      <c r="F128" s="238"/>
      <c r="G128" s="239"/>
      <c r="H128" s="159" t="str">
        <f>IF('Parametry výplní'!G111="","---",'Parametry výplní'!G111)</f>
        <v>---</v>
      </c>
      <c r="I128" s="159" t="str">
        <f>IF('Parametry výplní'!H111="","---",'Parametry výplní'!H111)</f>
        <v>---</v>
      </c>
      <c r="J128" s="160" t="str">
        <f>IF('Parametry výplní'!F111="","---",'Parametry výplní'!F111)</f>
        <v>---</v>
      </c>
      <c r="K128" s="229" t="str">
        <f t="shared" si="3"/>
        <v>---</v>
      </c>
      <c r="L128" s="230"/>
      <c r="M128" s="230"/>
      <c r="N128" s="230"/>
      <c r="Q128" s="202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 x14ac:dyDescent="0.3">
      <c r="B129" s="238" t="str">
        <f>IF('Parametry výplní'!E112="","---",'Parametry výplní'!E112)</f>
        <v>---</v>
      </c>
      <c r="C129" s="238"/>
      <c r="D129" s="238"/>
      <c r="E129" s="238"/>
      <c r="F129" s="238"/>
      <c r="G129" s="239"/>
      <c r="H129" s="159" t="str">
        <f>IF('Parametry výplní'!G112="","---",'Parametry výplní'!G112)</f>
        <v>---</v>
      </c>
      <c r="I129" s="159" t="str">
        <f>IF('Parametry výplní'!H112="","---",'Parametry výplní'!H112)</f>
        <v>---</v>
      </c>
      <c r="J129" s="160" t="str">
        <f>IF('Parametry výplní'!F112="","---",'Parametry výplní'!F112)</f>
        <v>---</v>
      </c>
      <c r="K129" s="229" t="str">
        <f t="shared" si="3"/>
        <v>---</v>
      </c>
      <c r="L129" s="230"/>
      <c r="M129" s="230"/>
      <c r="N129" s="230"/>
      <c r="Q129" s="202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 x14ac:dyDescent="0.3">
      <c r="B130" s="238" t="str">
        <f>IF('Parametry výplní'!E113="","---",'Parametry výplní'!E113)</f>
        <v>---</v>
      </c>
      <c r="C130" s="238"/>
      <c r="D130" s="238"/>
      <c r="E130" s="238"/>
      <c r="F130" s="238"/>
      <c r="G130" s="239"/>
      <c r="H130" s="159" t="str">
        <f>IF('Parametry výplní'!G113="","---",'Parametry výplní'!G113)</f>
        <v>---</v>
      </c>
      <c r="I130" s="159" t="str">
        <f>IF('Parametry výplní'!H113="","---",'Parametry výplní'!H113)</f>
        <v>---</v>
      </c>
      <c r="J130" s="160" t="str">
        <f>IF('Parametry výplní'!F113="","---",'Parametry výplní'!F113)</f>
        <v>---</v>
      </c>
      <c r="K130" s="229" t="str">
        <f t="shared" si="3"/>
        <v>---</v>
      </c>
      <c r="L130" s="230"/>
      <c r="M130" s="230"/>
      <c r="N130" s="230"/>
      <c r="Q130" s="202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 x14ac:dyDescent="0.3">
      <c r="B131" s="238" t="str">
        <f>IF('Parametry výplní'!E114="","---",'Parametry výplní'!E114)</f>
        <v>---</v>
      </c>
      <c r="C131" s="238"/>
      <c r="D131" s="238"/>
      <c r="E131" s="238"/>
      <c r="F131" s="238"/>
      <c r="G131" s="239"/>
      <c r="H131" s="159" t="str">
        <f>IF('Parametry výplní'!G114="","---",'Parametry výplní'!G114)</f>
        <v>---</v>
      </c>
      <c r="I131" s="159" t="str">
        <f>IF('Parametry výplní'!H114="","---",'Parametry výplní'!H114)</f>
        <v>---</v>
      </c>
      <c r="J131" s="160" t="str">
        <f>IF('Parametry výplní'!F114="","---",'Parametry výplní'!F114)</f>
        <v>---</v>
      </c>
      <c r="K131" s="229" t="str">
        <f t="shared" si="3"/>
        <v>---</v>
      </c>
      <c r="L131" s="230"/>
      <c r="M131" s="230"/>
      <c r="N131" s="230"/>
      <c r="Q131" s="202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 x14ac:dyDescent="0.3">
      <c r="B132" s="238" t="str">
        <f>IF('Parametry výplní'!E115="","---",'Parametry výplní'!E115)</f>
        <v>---</v>
      </c>
      <c r="C132" s="238"/>
      <c r="D132" s="238"/>
      <c r="E132" s="238"/>
      <c r="F132" s="238"/>
      <c r="G132" s="239"/>
      <c r="H132" s="159" t="str">
        <f>IF('Parametry výplní'!G115="","---",'Parametry výplní'!G115)</f>
        <v>---</v>
      </c>
      <c r="I132" s="159" t="str">
        <f>IF('Parametry výplní'!H115="","---",'Parametry výplní'!H115)</f>
        <v>---</v>
      </c>
      <c r="J132" s="160" t="str">
        <f>IF('Parametry výplní'!F115="","---",'Parametry výplní'!F115)</f>
        <v>---</v>
      </c>
      <c r="K132" s="229" t="str">
        <f t="shared" si="3"/>
        <v>---</v>
      </c>
      <c r="L132" s="230"/>
      <c r="M132" s="230"/>
      <c r="N132" s="230"/>
      <c r="Q132" s="202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 x14ac:dyDescent="0.3">
      <c r="B133" s="238" t="str">
        <f>IF('Parametry výplní'!E116="","---",'Parametry výplní'!E116)</f>
        <v>---</v>
      </c>
      <c r="C133" s="238"/>
      <c r="D133" s="238"/>
      <c r="E133" s="238"/>
      <c r="F133" s="238"/>
      <c r="G133" s="239"/>
      <c r="H133" s="159" t="str">
        <f>IF('Parametry výplní'!G116="","---",'Parametry výplní'!G116)</f>
        <v>---</v>
      </c>
      <c r="I133" s="159" t="str">
        <f>IF('Parametry výplní'!H116="","---",'Parametry výplní'!H116)</f>
        <v>---</v>
      </c>
      <c r="J133" s="160" t="str">
        <f>IF('Parametry výplní'!F116="","---",'Parametry výplní'!F116)</f>
        <v>---</v>
      </c>
      <c r="K133" s="229" t="str">
        <f t="shared" si="3"/>
        <v>---</v>
      </c>
      <c r="L133" s="230"/>
      <c r="M133" s="230"/>
      <c r="N133" s="230"/>
      <c r="Q133" s="202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 x14ac:dyDescent="0.3">
      <c r="B134" s="238" t="str">
        <f>IF('Parametry výplní'!E117="","---",'Parametry výplní'!E117)</f>
        <v>---</v>
      </c>
      <c r="C134" s="238"/>
      <c r="D134" s="238"/>
      <c r="E134" s="238"/>
      <c r="F134" s="238"/>
      <c r="G134" s="239"/>
      <c r="H134" s="159" t="str">
        <f>IF('Parametry výplní'!G117="","---",'Parametry výplní'!G117)</f>
        <v>---</v>
      </c>
      <c r="I134" s="159" t="str">
        <f>IF('Parametry výplní'!H117="","---",'Parametry výplní'!H117)</f>
        <v>---</v>
      </c>
      <c r="J134" s="160" t="str">
        <f>IF('Parametry výplní'!F117="","---",'Parametry výplní'!F117)</f>
        <v>---</v>
      </c>
      <c r="K134" s="229" t="str">
        <f t="shared" si="3"/>
        <v>---</v>
      </c>
      <c r="L134" s="230"/>
      <c r="M134" s="230"/>
      <c r="N134" s="230"/>
      <c r="Q134" s="202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 x14ac:dyDescent="0.3">
      <c r="B135" s="238" t="str">
        <f>IF('Parametry výplní'!E118="","---",'Parametry výplní'!E118)</f>
        <v>---</v>
      </c>
      <c r="C135" s="238"/>
      <c r="D135" s="238"/>
      <c r="E135" s="238"/>
      <c r="F135" s="238"/>
      <c r="G135" s="239"/>
      <c r="H135" s="159" t="str">
        <f>IF('Parametry výplní'!G118="","---",'Parametry výplní'!G118)</f>
        <v>---</v>
      </c>
      <c r="I135" s="159" t="str">
        <f>IF('Parametry výplní'!H118="","---",'Parametry výplní'!H118)</f>
        <v>---</v>
      </c>
      <c r="J135" s="160" t="str">
        <f>IF('Parametry výplní'!F118="","---",'Parametry výplní'!F118)</f>
        <v>---</v>
      </c>
      <c r="K135" s="229" t="str">
        <f t="shared" si="3"/>
        <v>---</v>
      </c>
      <c r="L135" s="230"/>
      <c r="M135" s="230"/>
      <c r="N135" s="230"/>
      <c r="Q135" s="202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 x14ac:dyDescent="0.3">
      <c r="B136" s="238" t="str">
        <f>IF('Parametry výplní'!E119="","---",'Parametry výplní'!E119)</f>
        <v>---</v>
      </c>
      <c r="C136" s="238"/>
      <c r="D136" s="238"/>
      <c r="E136" s="238"/>
      <c r="F136" s="238"/>
      <c r="G136" s="239"/>
      <c r="H136" s="159" t="str">
        <f>IF('Parametry výplní'!G119="","---",'Parametry výplní'!G119)</f>
        <v>---</v>
      </c>
      <c r="I136" s="159" t="str">
        <f>IF('Parametry výplní'!H119="","---",'Parametry výplní'!H119)</f>
        <v>---</v>
      </c>
      <c r="J136" s="160" t="str">
        <f>IF('Parametry výplní'!F119="","---",'Parametry výplní'!F119)</f>
        <v>---</v>
      </c>
      <c r="K136" s="229" t="str">
        <f t="shared" si="3"/>
        <v>---</v>
      </c>
      <c r="L136" s="230"/>
      <c r="M136" s="230"/>
      <c r="N136" s="230"/>
      <c r="Q136" s="202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 x14ac:dyDescent="0.3">
      <c r="B137" s="238" t="str">
        <f>IF('Parametry výplní'!E120="","---",'Parametry výplní'!E120)</f>
        <v>---</v>
      </c>
      <c r="C137" s="238"/>
      <c r="D137" s="238"/>
      <c r="E137" s="238"/>
      <c r="F137" s="238"/>
      <c r="G137" s="239"/>
      <c r="H137" s="159" t="str">
        <f>IF('Parametry výplní'!G120="","---",'Parametry výplní'!G120)</f>
        <v>---</v>
      </c>
      <c r="I137" s="159" t="str">
        <f>IF('Parametry výplní'!H120="","---",'Parametry výplní'!H120)</f>
        <v>---</v>
      </c>
      <c r="J137" s="160" t="str">
        <f>IF('Parametry výplní'!F120="","---",'Parametry výplní'!F120)</f>
        <v>---</v>
      </c>
      <c r="K137" s="229" t="str">
        <f t="shared" si="3"/>
        <v>---</v>
      </c>
      <c r="L137" s="230"/>
      <c r="M137" s="230"/>
      <c r="N137" s="230"/>
      <c r="Q137" s="202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 x14ac:dyDescent="0.3">
      <c r="B138" s="238" t="str">
        <f>IF('Parametry výplní'!E121="","---",'Parametry výplní'!E121)</f>
        <v>---</v>
      </c>
      <c r="C138" s="238"/>
      <c r="D138" s="238"/>
      <c r="E138" s="238"/>
      <c r="F138" s="238"/>
      <c r="G138" s="239"/>
      <c r="H138" s="159" t="str">
        <f>IF('Parametry výplní'!G121="","---",'Parametry výplní'!G121)</f>
        <v>---</v>
      </c>
      <c r="I138" s="159" t="str">
        <f>IF('Parametry výplní'!H121="","---",'Parametry výplní'!H121)</f>
        <v>---</v>
      </c>
      <c r="J138" s="160" t="str">
        <f>IF('Parametry výplní'!F121="","---",'Parametry výplní'!F121)</f>
        <v>---</v>
      </c>
      <c r="K138" s="229" t="str">
        <f t="shared" si="3"/>
        <v>---</v>
      </c>
      <c r="L138" s="230"/>
      <c r="M138" s="230"/>
      <c r="N138" s="230"/>
      <c r="Q138" s="202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 x14ac:dyDescent="0.3">
      <c r="B139" s="238" t="str">
        <f>IF('Parametry výplní'!E122="","---",'Parametry výplní'!E122)</f>
        <v>---</v>
      </c>
      <c r="C139" s="238"/>
      <c r="D139" s="238"/>
      <c r="E139" s="238"/>
      <c r="F139" s="238"/>
      <c r="G139" s="239"/>
      <c r="H139" s="159" t="str">
        <f>IF('Parametry výplní'!G122="","---",'Parametry výplní'!G122)</f>
        <v>---</v>
      </c>
      <c r="I139" s="159" t="str">
        <f>IF('Parametry výplní'!H122="","---",'Parametry výplní'!H122)</f>
        <v>---</v>
      </c>
      <c r="J139" s="160" t="str">
        <f>IF('Parametry výplní'!F122="","---",'Parametry výplní'!F122)</f>
        <v>---</v>
      </c>
      <c r="K139" s="229" t="str">
        <f t="shared" si="3"/>
        <v>---</v>
      </c>
      <c r="L139" s="230"/>
      <c r="M139" s="230"/>
      <c r="N139" s="230"/>
      <c r="Q139" s="202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 x14ac:dyDescent="0.3">
      <c r="B140" s="238" t="str">
        <f>IF('Parametry výplní'!E123="","---",'Parametry výplní'!E123)</f>
        <v>---</v>
      </c>
      <c r="C140" s="238"/>
      <c r="D140" s="238"/>
      <c r="E140" s="238"/>
      <c r="F140" s="238"/>
      <c r="G140" s="239"/>
      <c r="H140" s="159" t="str">
        <f>IF('Parametry výplní'!G123="","---",'Parametry výplní'!G123)</f>
        <v>---</v>
      </c>
      <c r="I140" s="159" t="str">
        <f>IF('Parametry výplní'!H123="","---",'Parametry výplní'!H123)</f>
        <v>---</v>
      </c>
      <c r="J140" s="160" t="str">
        <f>IF('Parametry výplní'!F123="","---",'Parametry výplní'!F123)</f>
        <v>---</v>
      </c>
      <c r="K140" s="229" t="str">
        <f t="shared" si="3"/>
        <v>---</v>
      </c>
      <c r="L140" s="230"/>
      <c r="M140" s="230"/>
      <c r="N140" s="230"/>
      <c r="Q140" s="202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 x14ac:dyDescent="0.3">
      <c r="B141" s="238" t="str">
        <f>IF('Parametry výplní'!E124="","---",'Parametry výplní'!E124)</f>
        <v>---</v>
      </c>
      <c r="C141" s="238"/>
      <c r="D141" s="238"/>
      <c r="E141" s="238"/>
      <c r="F141" s="238"/>
      <c r="G141" s="239"/>
      <c r="H141" s="159" t="str">
        <f>IF('Parametry výplní'!G124="","---",'Parametry výplní'!G124)</f>
        <v>---</v>
      </c>
      <c r="I141" s="159" t="str">
        <f>IF('Parametry výplní'!H124="","---",'Parametry výplní'!H124)</f>
        <v>---</v>
      </c>
      <c r="J141" s="160" t="str">
        <f>IF('Parametry výplní'!F124="","---",'Parametry výplní'!F124)</f>
        <v>---</v>
      </c>
      <c r="K141" s="229" t="str">
        <f t="shared" si="3"/>
        <v>---</v>
      </c>
      <c r="L141" s="230"/>
      <c r="M141" s="230"/>
      <c r="N141" s="230"/>
      <c r="Q141" s="202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 x14ac:dyDescent="0.3">
      <c r="B142" s="238" t="str">
        <f>IF('Parametry výplní'!E125="","---",'Parametry výplní'!E125)</f>
        <v>---</v>
      </c>
      <c r="C142" s="238"/>
      <c r="D142" s="238"/>
      <c r="E142" s="238"/>
      <c r="F142" s="238"/>
      <c r="G142" s="239"/>
      <c r="H142" s="159" t="str">
        <f>IF('Parametry výplní'!G125="","---",'Parametry výplní'!G125)</f>
        <v>---</v>
      </c>
      <c r="I142" s="159" t="str">
        <f>IF('Parametry výplní'!H125="","---",'Parametry výplní'!H125)</f>
        <v>---</v>
      </c>
      <c r="J142" s="160" t="str">
        <f>IF('Parametry výplní'!F125="","---",'Parametry výplní'!F125)</f>
        <v>---</v>
      </c>
      <c r="K142" s="229" t="str">
        <f t="shared" si="3"/>
        <v>---</v>
      </c>
      <c r="L142" s="230"/>
      <c r="M142" s="230"/>
      <c r="N142" s="230"/>
      <c r="Q142" s="202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 x14ac:dyDescent="0.3">
      <c r="B143" s="238" t="str">
        <f>IF('Parametry výplní'!E126="","---",'Parametry výplní'!E126)</f>
        <v>---</v>
      </c>
      <c r="C143" s="238"/>
      <c r="D143" s="238"/>
      <c r="E143" s="238"/>
      <c r="F143" s="238"/>
      <c r="G143" s="239"/>
      <c r="H143" s="159" t="str">
        <f>IF('Parametry výplní'!G126="","---",'Parametry výplní'!G126)</f>
        <v>---</v>
      </c>
      <c r="I143" s="159" t="str">
        <f>IF('Parametry výplní'!H126="","---",'Parametry výplní'!H126)</f>
        <v>---</v>
      </c>
      <c r="J143" s="160" t="str">
        <f>IF('Parametry výplní'!F126="","---",'Parametry výplní'!F126)</f>
        <v>---</v>
      </c>
      <c r="K143" s="229" t="str">
        <f t="shared" si="3"/>
        <v>---</v>
      </c>
      <c r="L143" s="230"/>
      <c r="M143" s="230"/>
      <c r="N143" s="230"/>
      <c r="Q143" s="202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 x14ac:dyDescent="0.3">
      <c r="B144" s="238" t="str">
        <f>IF('Parametry výplní'!E127="","---",'Parametry výplní'!E127)</f>
        <v>---</v>
      </c>
      <c r="C144" s="238"/>
      <c r="D144" s="238"/>
      <c r="E144" s="238"/>
      <c r="F144" s="238"/>
      <c r="G144" s="239"/>
      <c r="H144" s="159" t="str">
        <f>IF('Parametry výplní'!G127="","---",'Parametry výplní'!G127)</f>
        <v>---</v>
      </c>
      <c r="I144" s="159" t="str">
        <f>IF('Parametry výplní'!H127="","---",'Parametry výplní'!H127)</f>
        <v>---</v>
      </c>
      <c r="J144" s="160" t="str">
        <f>IF('Parametry výplní'!F127="","---",'Parametry výplní'!F127)</f>
        <v>---</v>
      </c>
      <c r="K144" s="229" t="str">
        <f t="shared" si="3"/>
        <v>---</v>
      </c>
      <c r="L144" s="230"/>
      <c r="M144" s="230"/>
      <c r="N144" s="230"/>
      <c r="Q144" s="202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 x14ac:dyDescent="0.3">
      <c r="B145" s="238" t="str">
        <f>IF('Parametry výplní'!E128="","---",'Parametry výplní'!E128)</f>
        <v>---</v>
      </c>
      <c r="C145" s="238"/>
      <c r="D145" s="238"/>
      <c r="E145" s="238"/>
      <c r="F145" s="238"/>
      <c r="G145" s="239"/>
      <c r="H145" s="159" t="str">
        <f>IF('Parametry výplní'!G128="","---",'Parametry výplní'!G128)</f>
        <v>---</v>
      </c>
      <c r="I145" s="159" t="str">
        <f>IF('Parametry výplní'!H128="","---",'Parametry výplní'!H128)</f>
        <v>---</v>
      </c>
      <c r="J145" s="160" t="str">
        <f>IF('Parametry výplní'!F128="","---",'Parametry výplní'!F128)</f>
        <v>---</v>
      </c>
      <c r="K145" s="229" t="str">
        <f t="shared" si="3"/>
        <v>---</v>
      </c>
      <c r="L145" s="230"/>
      <c r="M145" s="230"/>
      <c r="N145" s="230"/>
      <c r="Q145" s="202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 x14ac:dyDescent="0.3">
      <c r="B146" s="238" t="str">
        <f>IF('Parametry výplní'!E129="","---",'Parametry výplní'!E129)</f>
        <v>---</v>
      </c>
      <c r="C146" s="238"/>
      <c r="D146" s="238"/>
      <c r="E146" s="238"/>
      <c r="F146" s="238"/>
      <c r="G146" s="239"/>
      <c r="H146" s="159" t="str">
        <f>IF('Parametry výplní'!G129="","---",'Parametry výplní'!G129)</f>
        <v>---</v>
      </c>
      <c r="I146" s="159" t="str">
        <f>IF('Parametry výplní'!H129="","---",'Parametry výplní'!H129)</f>
        <v>---</v>
      </c>
      <c r="J146" s="160" t="str">
        <f>IF('Parametry výplní'!F129="","---",'Parametry výplní'!F129)</f>
        <v>---</v>
      </c>
      <c r="K146" s="229" t="str">
        <f t="shared" si="3"/>
        <v>---</v>
      </c>
      <c r="L146" s="230"/>
      <c r="M146" s="230"/>
      <c r="N146" s="230"/>
      <c r="Q146" s="202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 x14ac:dyDescent="0.3">
      <c r="B147" s="238" t="str">
        <f>IF('Parametry výplní'!E130="","---",'Parametry výplní'!E130)</f>
        <v>---</v>
      </c>
      <c r="C147" s="238"/>
      <c r="D147" s="238"/>
      <c r="E147" s="238"/>
      <c r="F147" s="238"/>
      <c r="G147" s="239"/>
      <c r="H147" s="159" t="str">
        <f>IF('Parametry výplní'!G130="","---",'Parametry výplní'!G130)</f>
        <v>---</v>
      </c>
      <c r="I147" s="159" t="str">
        <f>IF('Parametry výplní'!H130="","---",'Parametry výplní'!H130)</f>
        <v>---</v>
      </c>
      <c r="J147" s="160" t="str">
        <f>IF('Parametry výplní'!F130="","---",'Parametry výplní'!F130)</f>
        <v>---</v>
      </c>
      <c r="K147" s="229" t="str">
        <f t="shared" si="3"/>
        <v>---</v>
      </c>
      <c r="L147" s="230"/>
      <c r="M147" s="230"/>
      <c r="N147" s="230"/>
      <c r="Q147" s="202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 x14ac:dyDescent="0.3">
      <c r="B148" s="238" t="str">
        <f>IF('Parametry výplní'!E131="","---",'Parametry výplní'!E131)</f>
        <v>---</v>
      </c>
      <c r="C148" s="238"/>
      <c r="D148" s="238"/>
      <c r="E148" s="238"/>
      <c r="F148" s="238"/>
      <c r="G148" s="239"/>
      <c r="H148" s="159" t="str">
        <f>IF('Parametry výplní'!G131="","---",'Parametry výplní'!G131)</f>
        <v>---</v>
      </c>
      <c r="I148" s="159" t="str">
        <f>IF('Parametry výplní'!H131="","---",'Parametry výplní'!H131)</f>
        <v>---</v>
      </c>
      <c r="J148" s="160" t="str">
        <f>IF('Parametry výplní'!F131="","---",'Parametry výplní'!F131)</f>
        <v>---</v>
      </c>
      <c r="K148" s="229" t="str">
        <f t="shared" si="3"/>
        <v>---</v>
      </c>
      <c r="L148" s="230"/>
      <c r="M148" s="230"/>
      <c r="N148" s="230"/>
      <c r="Q148" s="202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 x14ac:dyDescent="0.3">
      <c r="B149" s="238" t="str">
        <f>IF('Parametry výplní'!E132="","---",'Parametry výplní'!E132)</f>
        <v>---</v>
      </c>
      <c r="C149" s="238"/>
      <c r="D149" s="238"/>
      <c r="E149" s="238"/>
      <c r="F149" s="238"/>
      <c r="G149" s="239"/>
      <c r="H149" s="159" t="str">
        <f>IF('Parametry výplní'!G132="","---",'Parametry výplní'!G132)</f>
        <v>---</v>
      </c>
      <c r="I149" s="159" t="str">
        <f>IF('Parametry výplní'!H132="","---",'Parametry výplní'!H132)</f>
        <v>---</v>
      </c>
      <c r="J149" s="160" t="str">
        <f>IF('Parametry výplní'!F132="","---",'Parametry výplní'!F132)</f>
        <v>---</v>
      </c>
      <c r="K149" s="229" t="str">
        <f t="shared" si="3"/>
        <v>---</v>
      </c>
      <c r="L149" s="230"/>
      <c r="M149" s="230"/>
      <c r="N149" s="230"/>
      <c r="Q149" s="202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 x14ac:dyDescent="0.3">
      <c r="B150" s="238" t="str">
        <f>IF('Parametry výplní'!E133="","---",'Parametry výplní'!E133)</f>
        <v>---</v>
      </c>
      <c r="C150" s="238"/>
      <c r="D150" s="238"/>
      <c r="E150" s="238"/>
      <c r="F150" s="238"/>
      <c r="G150" s="239"/>
      <c r="H150" s="159" t="str">
        <f>IF('Parametry výplní'!G133="","---",'Parametry výplní'!G133)</f>
        <v>---</v>
      </c>
      <c r="I150" s="159" t="str">
        <f>IF('Parametry výplní'!H133="","---",'Parametry výplní'!H133)</f>
        <v>---</v>
      </c>
      <c r="J150" s="160" t="str">
        <f>IF('Parametry výplní'!F133="","---",'Parametry výplní'!F133)</f>
        <v>---</v>
      </c>
      <c r="K150" s="229" t="str">
        <f t="shared" si="3"/>
        <v>---</v>
      </c>
      <c r="L150" s="230"/>
      <c r="M150" s="230"/>
      <c r="N150" s="230"/>
      <c r="Q150" s="202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 x14ac:dyDescent="0.3">
      <c r="B151" s="238" t="str">
        <f>IF('Parametry výplní'!E134="","---",'Parametry výplní'!E134)</f>
        <v>---</v>
      </c>
      <c r="C151" s="238"/>
      <c r="D151" s="238"/>
      <c r="E151" s="238"/>
      <c r="F151" s="238"/>
      <c r="G151" s="239"/>
      <c r="H151" s="159" t="str">
        <f>IF('Parametry výplní'!G134="","---",'Parametry výplní'!G134)</f>
        <v>---</v>
      </c>
      <c r="I151" s="159" t="str">
        <f>IF('Parametry výplní'!H134="","---",'Parametry výplní'!H134)</f>
        <v>---</v>
      </c>
      <c r="J151" s="160" t="str">
        <f>IF('Parametry výplní'!F134="","---",'Parametry výplní'!F134)</f>
        <v>---</v>
      </c>
      <c r="K151" s="229" t="str">
        <f t="shared" si="3"/>
        <v>---</v>
      </c>
      <c r="L151" s="230"/>
      <c r="M151" s="230"/>
      <c r="N151" s="230"/>
      <c r="Q151" s="202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 x14ac:dyDescent="0.3">
      <c r="B152" s="238" t="str">
        <f>IF('Parametry výplní'!E135="","---",'Parametry výplní'!E135)</f>
        <v>---</v>
      </c>
      <c r="C152" s="238"/>
      <c r="D152" s="238"/>
      <c r="E152" s="238"/>
      <c r="F152" s="238"/>
      <c r="G152" s="239"/>
      <c r="H152" s="159" t="str">
        <f>IF('Parametry výplní'!G135="","---",'Parametry výplní'!G135)</f>
        <v>---</v>
      </c>
      <c r="I152" s="159" t="str">
        <f>IF('Parametry výplní'!H135="","---",'Parametry výplní'!H135)</f>
        <v>---</v>
      </c>
      <c r="J152" s="160" t="str">
        <f>IF('Parametry výplní'!F135="","---",'Parametry výplní'!F135)</f>
        <v>---</v>
      </c>
      <c r="K152" s="229" t="str">
        <f t="shared" ref="K152:K215" si="4">IF(ISNUMBER(Q152),IF(Q152&gt;=1,ROUND(Q152,1),ROUND(Q152,2)),"---")</f>
        <v>---</v>
      </c>
      <c r="L152" s="230"/>
      <c r="M152" s="230"/>
      <c r="N152" s="230"/>
      <c r="Q152" s="202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 x14ac:dyDescent="0.3">
      <c r="B153" s="238" t="str">
        <f>IF('Parametry výplní'!E136="","---",'Parametry výplní'!E136)</f>
        <v>---</v>
      </c>
      <c r="C153" s="238"/>
      <c r="D153" s="238"/>
      <c r="E153" s="238"/>
      <c r="F153" s="238"/>
      <c r="G153" s="239"/>
      <c r="H153" s="159" t="str">
        <f>IF('Parametry výplní'!G136="","---",'Parametry výplní'!G136)</f>
        <v>---</v>
      </c>
      <c r="I153" s="159" t="str">
        <f>IF('Parametry výplní'!H136="","---",'Parametry výplní'!H136)</f>
        <v>---</v>
      </c>
      <c r="J153" s="160" t="str">
        <f>IF('Parametry výplní'!F136="","---",'Parametry výplní'!F136)</f>
        <v>---</v>
      </c>
      <c r="K153" s="229" t="str">
        <f t="shared" si="4"/>
        <v>---</v>
      </c>
      <c r="L153" s="230"/>
      <c r="M153" s="230"/>
      <c r="N153" s="230"/>
      <c r="Q153" s="202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 x14ac:dyDescent="0.3">
      <c r="B154" s="238" t="str">
        <f>IF('Parametry výplní'!E137="","---",'Parametry výplní'!E137)</f>
        <v>---</v>
      </c>
      <c r="C154" s="238"/>
      <c r="D154" s="238"/>
      <c r="E154" s="238"/>
      <c r="F154" s="238"/>
      <c r="G154" s="239"/>
      <c r="H154" s="159" t="str">
        <f>IF('Parametry výplní'!G137="","---",'Parametry výplní'!G137)</f>
        <v>---</v>
      </c>
      <c r="I154" s="159" t="str">
        <f>IF('Parametry výplní'!H137="","---",'Parametry výplní'!H137)</f>
        <v>---</v>
      </c>
      <c r="J154" s="160" t="str">
        <f>IF('Parametry výplní'!F137="","---",'Parametry výplní'!F137)</f>
        <v>---</v>
      </c>
      <c r="K154" s="229" t="str">
        <f t="shared" si="4"/>
        <v>---</v>
      </c>
      <c r="L154" s="230"/>
      <c r="M154" s="230"/>
      <c r="N154" s="230"/>
      <c r="Q154" s="202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 x14ac:dyDescent="0.3">
      <c r="B155" s="238" t="str">
        <f>IF('Parametry výplní'!E138="","---",'Parametry výplní'!E138)</f>
        <v>---</v>
      </c>
      <c r="C155" s="238"/>
      <c r="D155" s="238"/>
      <c r="E155" s="238"/>
      <c r="F155" s="238"/>
      <c r="G155" s="239"/>
      <c r="H155" s="159" t="str">
        <f>IF('Parametry výplní'!G138="","---",'Parametry výplní'!G138)</f>
        <v>---</v>
      </c>
      <c r="I155" s="159" t="str">
        <f>IF('Parametry výplní'!H138="","---",'Parametry výplní'!H138)</f>
        <v>---</v>
      </c>
      <c r="J155" s="160" t="str">
        <f>IF('Parametry výplní'!F138="","---",'Parametry výplní'!F138)</f>
        <v>---</v>
      </c>
      <c r="K155" s="229" t="str">
        <f t="shared" si="4"/>
        <v>---</v>
      </c>
      <c r="L155" s="230"/>
      <c r="M155" s="230"/>
      <c r="N155" s="230"/>
      <c r="Q155" s="202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 x14ac:dyDescent="0.3">
      <c r="B156" s="238" t="str">
        <f>IF('Parametry výplní'!E139="","---",'Parametry výplní'!E139)</f>
        <v>---</v>
      </c>
      <c r="C156" s="238"/>
      <c r="D156" s="238"/>
      <c r="E156" s="238"/>
      <c r="F156" s="238"/>
      <c r="G156" s="239"/>
      <c r="H156" s="159" t="str">
        <f>IF('Parametry výplní'!G139="","---",'Parametry výplní'!G139)</f>
        <v>---</v>
      </c>
      <c r="I156" s="159" t="str">
        <f>IF('Parametry výplní'!H139="","---",'Parametry výplní'!H139)</f>
        <v>---</v>
      </c>
      <c r="J156" s="160" t="str">
        <f>IF('Parametry výplní'!F139="","---",'Parametry výplní'!F139)</f>
        <v>---</v>
      </c>
      <c r="K156" s="229" t="str">
        <f t="shared" si="4"/>
        <v>---</v>
      </c>
      <c r="L156" s="230"/>
      <c r="M156" s="230"/>
      <c r="N156" s="230"/>
      <c r="Q156" s="202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 x14ac:dyDescent="0.3">
      <c r="B157" s="238" t="str">
        <f>IF('Parametry výplní'!E140="","---",'Parametry výplní'!E140)</f>
        <v>---</v>
      </c>
      <c r="C157" s="238"/>
      <c r="D157" s="238"/>
      <c r="E157" s="238"/>
      <c r="F157" s="238"/>
      <c r="G157" s="239"/>
      <c r="H157" s="159" t="str">
        <f>IF('Parametry výplní'!G140="","---",'Parametry výplní'!G140)</f>
        <v>---</v>
      </c>
      <c r="I157" s="159" t="str">
        <f>IF('Parametry výplní'!H140="","---",'Parametry výplní'!H140)</f>
        <v>---</v>
      </c>
      <c r="J157" s="160" t="str">
        <f>IF('Parametry výplní'!F140="","---",'Parametry výplní'!F140)</f>
        <v>---</v>
      </c>
      <c r="K157" s="229" t="str">
        <f t="shared" si="4"/>
        <v>---</v>
      </c>
      <c r="L157" s="230"/>
      <c r="M157" s="230"/>
      <c r="N157" s="230"/>
      <c r="Q157" s="202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 x14ac:dyDescent="0.3">
      <c r="B158" s="238" t="str">
        <f>IF('Parametry výplní'!E141="","---",'Parametry výplní'!E141)</f>
        <v>---</v>
      </c>
      <c r="C158" s="238"/>
      <c r="D158" s="238"/>
      <c r="E158" s="238"/>
      <c r="F158" s="238"/>
      <c r="G158" s="239"/>
      <c r="H158" s="159" t="str">
        <f>IF('Parametry výplní'!G141="","---",'Parametry výplní'!G141)</f>
        <v>---</v>
      </c>
      <c r="I158" s="159" t="str">
        <f>IF('Parametry výplní'!H141="","---",'Parametry výplní'!H141)</f>
        <v>---</v>
      </c>
      <c r="J158" s="160" t="str">
        <f>IF('Parametry výplní'!F141="","---",'Parametry výplní'!F141)</f>
        <v>---</v>
      </c>
      <c r="K158" s="229" t="str">
        <f t="shared" si="4"/>
        <v>---</v>
      </c>
      <c r="L158" s="230"/>
      <c r="M158" s="230"/>
      <c r="N158" s="230"/>
      <c r="Q158" s="202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 x14ac:dyDescent="0.3">
      <c r="B159" s="238" t="str">
        <f>IF('Parametry výplní'!E142="","---",'Parametry výplní'!E142)</f>
        <v>---</v>
      </c>
      <c r="C159" s="238"/>
      <c r="D159" s="238"/>
      <c r="E159" s="238"/>
      <c r="F159" s="238"/>
      <c r="G159" s="239"/>
      <c r="H159" s="159" t="str">
        <f>IF('Parametry výplní'!G142="","---",'Parametry výplní'!G142)</f>
        <v>---</v>
      </c>
      <c r="I159" s="159" t="str">
        <f>IF('Parametry výplní'!H142="","---",'Parametry výplní'!H142)</f>
        <v>---</v>
      </c>
      <c r="J159" s="160" t="str">
        <f>IF('Parametry výplní'!F142="","---",'Parametry výplní'!F142)</f>
        <v>---</v>
      </c>
      <c r="K159" s="229" t="str">
        <f t="shared" si="4"/>
        <v>---</v>
      </c>
      <c r="L159" s="230"/>
      <c r="M159" s="230"/>
      <c r="N159" s="230"/>
      <c r="Q159" s="202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 x14ac:dyDescent="0.3">
      <c r="B160" s="238" t="str">
        <f>IF('Parametry výplní'!E143="","---",'Parametry výplní'!E143)</f>
        <v>---</v>
      </c>
      <c r="C160" s="238"/>
      <c r="D160" s="238"/>
      <c r="E160" s="238"/>
      <c r="F160" s="238"/>
      <c r="G160" s="239"/>
      <c r="H160" s="159" t="str">
        <f>IF('Parametry výplní'!G143="","---",'Parametry výplní'!G143)</f>
        <v>---</v>
      </c>
      <c r="I160" s="159" t="str">
        <f>IF('Parametry výplní'!H143="","---",'Parametry výplní'!H143)</f>
        <v>---</v>
      </c>
      <c r="J160" s="160" t="str">
        <f>IF('Parametry výplní'!F143="","---",'Parametry výplní'!F143)</f>
        <v>---</v>
      </c>
      <c r="K160" s="229" t="str">
        <f t="shared" si="4"/>
        <v>---</v>
      </c>
      <c r="L160" s="230"/>
      <c r="M160" s="230"/>
      <c r="N160" s="230"/>
      <c r="Q160" s="202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 x14ac:dyDescent="0.3">
      <c r="B161" s="238" t="str">
        <f>IF('Parametry výplní'!E144="","---",'Parametry výplní'!E144)</f>
        <v>---</v>
      </c>
      <c r="C161" s="238"/>
      <c r="D161" s="238"/>
      <c r="E161" s="238"/>
      <c r="F161" s="238"/>
      <c r="G161" s="239"/>
      <c r="H161" s="159" t="str">
        <f>IF('Parametry výplní'!G144="","---",'Parametry výplní'!G144)</f>
        <v>---</v>
      </c>
      <c r="I161" s="159" t="str">
        <f>IF('Parametry výplní'!H144="","---",'Parametry výplní'!H144)</f>
        <v>---</v>
      </c>
      <c r="J161" s="160" t="str">
        <f>IF('Parametry výplní'!F144="","---",'Parametry výplní'!F144)</f>
        <v>---</v>
      </c>
      <c r="K161" s="229" t="str">
        <f t="shared" si="4"/>
        <v>---</v>
      </c>
      <c r="L161" s="230"/>
      <c r="M161" s="230"/>
      <c r="N161" s="230"/>
      <c r="Q161" s="202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 x14ac:dyDescent="0.3">
      <c r="B162" s="238" t="str">
        <f>IF('Parametry výplní'!E145="","---",'Parametry výplní'!E145)</f>
        <v>---</v>
      </c>
      <c r="C162" s="238"/>
      <c r="D162" s="238"/>
      <c r="E162" s="238"/>
      <c r="F162" s="238"/>
      <c r="G162" s="239"/>
      <c r="H162" s="159" t="str">
        <f>IF('Parametry výplní'!G145="","---",'Parametry výplní'!G145)</f>
        <v>---</v>
      </c>
      <c r="I162" s="159" t="str">
        <f>IF('Parametry výplní'!H145="","---",'Parametry výplní'!H145)</f>
        <v>---</v>
      </c>
      <c r="J162" s="160" t="str">
        <f>IF('Parametry výplní'!F145="","---",'Parametry výplní'!F145)</f>
        <v>---</v>
      </c>
      <c r="K162" s="229" t="str">
        <f t="shared" si="4"/>
        <v>---</v>
      </c>
      <c r="L162" s="230"/>
      <c r="M162" s="230"/>
      <c r="N162" s="230"/>
      <c r="Q162" s="202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 x14ac:dyDescent="0.3">
      <c r="B163" s="238" t="str">
        <f>IF('Parametry výplní'!E146="","---",'Parametry výplní'!E146)</f>
        <v>---</v>
      </c>
      <c r="C163" s="238"/>
      <c r="D163" s="238"/>
      <c r="E163" s="238"/>
      <c r="F163" s="238"/>
      <c r="G163" s="239"/>
      <c r="H163" s="159" t="str">
        <f>IF('Parametry výplní'!G146="","---",'Parametry výplní'!G146)</f>
        <v>---</v>
      </c>
      <c r="I163" s="159" t="str">
        <f>IF('Parametry výplní'!H146="","---",'Parametry výplní'!H146)</f>
        <v>---</v>
      </c>
      <c r="J163" s="160" t="str">
        <f>IF('Parametry výplní'!F146="","---",'Parametry výplní'!F146)</f>
        <v>---</v>
      </c>
      <c r="K163" s="229" t="str">
        <f t="shared" si="4"/>
        <v>---</v>
      </c>
      <c r="L163" s="230"/>
      <c r="M163" s="230"/>
      <c r="N163" s="230"/>
      <c r="Q163" s="202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 x14ac:dyDescent="0.3">
      <c r="B164" s="238" t="str">
        <f>IF('Parametry výplní'!E147="","---",'Parametry výplní'!E147)</f>
        <v>---</v>
      </c>
      <c r="C164" s="238"/>
      <c r="D164" s="238"/>
      <c r="E164" s="238"/>
      <c r="F164" s="238"/>
      <c r="G164" s="239"/>
      <c r="H164" s="159" t="str">
        <f>IF('Parametry výplní'!G147="","---",'Parametry výplní'!G147)</f>
        <v>---</v>
      </c>
      <c r="I164" s="159" t="str">
        <f>IF('Parametry výplní'!H147="","---",'Parametry výplní'!H147)</f>
        <v>---</v>
      </c>
      <c r="J164" s="160" t="str">
        <f>IF('Parametry výplní'!F147="","---",'Parametry výplní'!F147)</f>
        <v>---</v>
      </c>
      <c r="K164" s="229" t="str">
        <f t="shared" si="4"/>
        <v>---</v>
      </c>
      <c r="L164" s="230"/>
      <c r="M164" s="230"/>
      <c r="N164" s="230"/>
      <c r="Q164" s="202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 x14ac:dyDescent="0.3">
      <c r="B165" s="238" t="str">
        <f>IF('Parametry výplní'!E148="","---",'Parametry výplní'!E148)</f>
        <v>---</v>
      </c>
      <c r="C165" s="238"/>
      <c r="D165" s="238"/>
      <c r="E165" s="238"/>
      <c r="F165" s="238"/>
      <c r="G165" s="239"/>
      <c r="H165" s="159" t="str">
        <f>IF('Parametry výplní'!G148="","---",'Parametry výplní'!G148)</f>
        <v>---</v>
      </c>
      <c r="I165" s="159" t="str">
        <f>IF('Parametry výplní'!H148="","---",'Parametry výplní'!H148)</f>
        <v>---</v>
      </c>
      <c r="J165" s="160" t="str">
        <f>IF('Parametry výplní'!F148="","---",'Parametry výplní'!F148)</f>
        <v>---</v>
      </c>
      <c r="K165" s="229" t="str">
        <f t="shared" si="4"/>
        <v>---</v>
      </c>
      <c r="L165" s="230"/>
      <c r="M165" s="230"/>
      <c r="N165" s="230"/>
      <c r="Q165" s="202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 x14ac:dyDescent="0.3">
      <c r="B166" s="238" t="str">
        <f>IF('Parametry výplní'!E149="","---",'Parametry výplní'!E149)</f>
        <v>---</v>
      </c>
      <c r="C166" s="238"/>
      <c r="D166" s="238"/>
      <c r="E166" s="238"/>
      <c r="F166" s="238"/>
      <c r="G166" s="239"/>
      <c r="H166" s="159" t="str">
        <f>IF('Parametry výplní'!G149="","---",'Parametry výplní'!G149)</f>
        <v>---</v>
      </c>
      <c r="I166" s="159" t="str">
        <f>IF('Parametry výplní'!H149="","---",'Parametry výplní'!H149)</f>
        <v>---</v>
      </c>
      <c r="J166" s="160" t="str">
        <f>IF('Parametry výplní'!F149="","---",'Parametry výplní'!F149)</f>
        <v>---</v>
      </c>
      <c r="K166" s="229" t="str">
        <f t="shared" si="4"/>
        <v>---</v>
      </c>
      <c r="L166" s="230"/>
      <c r="M166" s="230"/>
      <c r="N166" s="230"/>
      <c r="Q166" s="202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 x14ac:dyDescent="0.3">
      <c r="B167" s="238" t="str">
        <f>IF('Parametry výplní'!E150="","---",'Parametry výplní'!E150)</f>
        <v>---</v>
      </c>
      <c r="C167" s="238"/>
      <c r="D167" s="238"/>
      <c r="E167" s="238"/>
      <c r="F167" s="238"/>
      <c r="G167" s="239"/>
      <c r="H167" s="159" t="str">
        <f>IF('Parametry výplní'!G150="","---",'Parametry výplní'!G150)</f>
        <v>---</v>
      </c>
      <c r="I167" s="159" t="str">
        <f>IF('Parametry výplní'!H150="","---",'Parametry výplní'!H150)</f>
        <v>---</v>
      </c>
      <c r="J167" s="160" t="str">
        <f>IF('Parametry výplní'!F150="","---",'Parametry výplní'!F150)</f>
        <v>---</v>
      </c>
      <c r="K167" s="229" t="str">
        <f t="shared" si="4"/>
        <v>---</v>
      </c>
      <c r="L167" s="230"/>
      <c r="M167" s="230"/>
      <c r="N167" s="230"/>
      <c r="Q167" s="202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 x14ac:dyDescent="0.3">
      <c r="B168" s="238" t="str">
        <f>IF('Parametry výplní'!E151="","---",'Parametry výplní'!E151)</f>
        <v>---</v>
      </c>
      <c r="C168" s="238"/>
      <c r="D168" s="238"/>
      <c r="E168" s="238"/>
      <c r="F168" s="238"/>
      <c r="G168" s="239"/>
      <c r="H168" s="159" t="str">
        <f>IF('Parametry výplní'!G151="","---",'Parametry výplní'!G151)</f>
        <v>---</v>
      </c>
      <c r="I168" s="159" t="str">
        <f>IF('Parametry výplní'!H151="","---",'Parametry výplní'!H151)</f>
        <v>---</v>
      </c>
      <c r="J168" s="160" t="str">
        <f>IF('Parametry výplní'!F151="","---",'Parametry výplní'!F151)</f>
        <v>---</v>
      </c>
      <c r="K168" s="229" t="str">
        <f t="shared" si="4"/>
        <v>---</v>
      </c>
      <c r="L168" s="230"/>
      <c r="M168" s="230"/>
      <c r="N168" s="230"/>
      <c r="Q168" s="202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 x14ac:dyDescent="0.3">
      <c r="B169" s="238" t="str">
        <f>IF('Parametry výplní'!E152="","---",'Parametry výplní'!E152)</f>
        <v>---</v>
      </c>
      <c r="C169" s="238"/>
      <c r="D169" s="238"/>
      <c r="E169" s="238"/>
      <c r="F169" s="238"/>
      <c r="G169" s="239"/>
      <c r="H169" s="159" t="str">
        <f>IF('Parametry výplní'!G152="","---",'Parametry výplní'!G152)</f>
        <v>---</v>
      </c>
      <c r="I169" s="159" t="str">
        <f>IF('Parametry výplní'!H152="","---",'Parametry výplní'!H152)</f>
        <v>---</v>
      </c>
      <c r="J169" s="160" t="str">
        <f>IF('Parametry výplní'!F152="","---",'Parametry výplní'!F152)</f>
        <v>---</v>
      </c>
      <c r="K169" s="229" t="str">
        <f t="shared" si="4"/>
        <v>---</v>
      </c>
      <c r="L169" s="230"/>
      <c r="M169" s="230"/>
      <c r="N169" s="230"/>
      <c r="Q169" s="202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 x14ac:dyDescent="0.3">
      <c r="B170" s="238" t="str">
        <f>IF('Parametry výplní'!E153="","---",'Parametry výplní'!E153)</f>
        <v>---</v>
      </c>
      <c r="C170" s="238"/>
      <c r="D170" s="238"/>
      <c r="E170" s="238"/>
      <c r="F170" s="238"/>
      <c r="G170" s="239"/>
      <c r="H170" s="159" t="str">
        <f>IF('Parametry výplní'!G153="","---",'Parametry výplní'!G153)</f>
        <v>---</v>
      </c>
      <c r="I170" s="159" t="str">
        <f>IF('Parametry výplní'!H153="","---",'Parametry výplní'!H153)</f>
        <v>---</v>
      </c>
      <c r="J170" s="160" t="str">
        <f>IF('Parametry výplní'!F153="","---",'Parametry výplní'!F153)</f>
        <v>---</v>
      </c>
      <c r="K170" s="229" t="str">
        <f t="shared" si="4"/>
        <v>---</v>
      </c>
      <c r="L170" s="230"/>
      <c r="M170" s="230"/>
      <c r="N170" s="230"/>
      <c r="Q170" s="202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 x14ac:dyDescent="0.3">
      <c r="B171" s="238" t="str">
        <f>IF('Parametry výplní'!E154="","---",'Parametry výplní'!E154)</f>
        <v>---</v>
      </c>
      <c r="C171" s="238"/>
      <c r="D171" s="238"/>
      <c r="E171" s="238"/>
      <c r="F171" s="238"/>
      <c r="G171" s="239"/>
      <c r="H171" s="159" t="str">
        <f>IF('Parametry výplní'!G154="","---",'Parametry výplní'!G154)</f>
        <v>---</v>
      </c>
      <c r="I171" s="159" t="str">
        <f>IF('Parametry výplní'!H154="","---",'Parametry výplní'!H154)</f>
        <v>---</v>
      </c>
      <c r="J171" s="160" t="str">
        <f>IF('Parametry výplní'!F154="","---",'Parametry výplní'!F154)</f>
        <v>---</v>
      </c>
      <c r="K171" s="229" t="str">
        <f t="shared" si="4"/>
        <v>---</v>
      </c>
      <c r="L171" s="230"/>
      <c r="M171" s="230"/>
      <c r="N171" s="230"/>
      <c r="Q171" s="202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 x14ac:dyDescent="0.3">
      <c r="B172" s="238" t="str">
        <f>IF('Parametry výplní'!E155="","---",'Parametry výplní'!E155)</f>
        <v>---</v>
      </c>
      <c r="C172" s="238"/>
      <c r="D172" s="238"/>
      <c r="E172" s="238"/>
      <c r="F172" s="238"/>
      <c r="G172" s="239"/>
      <c r="H172" s="159" t="str">
        <f>IF('Parametry výplní'!G155="","---",'Parametry výplní'!G155)</f>
        <v>---</v>
      </c>
      <c r="I172" s="159" t="str">
        <f>IF('Parametry výplní'!H155="","---",'Parametry výplní'!H155)</f>
        <v>---</v>
      </c>
      <c r="J172" s="160" t="str">
        <f>IF('Parametry výplní'!F155="","---",'Parametry výplní'!F155)</f>
        <v>---</v>
      </c>
      <c r="K172" s="229" t="str">
        <f t="shared" si="4"/>
        <v>---</v>
      </c>
      <c r="L172" s="230"/>
      <c r="M172" s="230"/>
      <c r="N172" s="230"/>
      <c r="Q172" s="202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 x14ac:dyDescent="0.3">
      <c r="B173" s="238" t="str">
        <f>IF('Parametry výplní'!E156="","---",'Parametry výplní'!E156)</f>
        <v>---</v>
      </c>
      <c r="C173" s="238"/>
      <c r="D173" s="238"/>
      <c r="E173" s="238"/>
      <c r="F173" s="238"/>
      <c r="G173" s="239"/>
      <c r="H173" s="159" t="str">
        <f>IF('Parametry výplní'!G156="","---",'Parametry výplní'!G156)</f>
        <v>---</v>
      </c>
      <c r="I173" s="159" t="str">
        <f>IF('Parametry výplní'!H156="","---",'Parametry výplní'!H156)</f>
        <v>---</v>
      </c>
      <c r="J173" s="160" t="str">
        <f>IF('Parametry výplní'!F156="","---",'Parametry výplní'!F156)</f>
        <v>---</v>
      </c>
      <c r="K173" s="229" t="str">
        <f t="shared" si="4"/>
        <v>---</v>
      </c>
      <c r="L173" s="230"/>
      <c r="M173" s="230"/>
      <c r="N173" s="230"/>
      <c r="Q173" s="202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 x14ac:dyDescent="0.3">
      <c r="B174" s="238" t="str">
        <f>IF('Parametry výplní'!E157="","---",'Parametry výplní'!E157)</f>
        <v>---</v>
      </c>
      <c r="C174" s="238"/>
      <c r="D174" s="238"/>
      <c r="E174" s="238"/>
      <c r="F174" s="238"/>
      <c r="G174" s="239"/>
      <c r="H174" s="159" t="str">
        <f>IF('Parametry výplní'!G157="","---",'Parametry výplní'!G157)</f>
        <v>---</v>
      </c>
      <c r="I174" s="159" t="str">
        <f>IF('Parametry výplní'!H157="","---",'Parametry výplní'!H157)</f>
        <v>---</v>
      </c>
      <c r="J174" s="160" t="str">
        <f>IF('Parametry výplní'!F157="","---",'Parametry výplní'!F157)</f>
        <v>---</v>
      </c>
      <c r="K174" s="229" t="str">
        <f t="shared" si="4"/>
        <v>---</v>
      </c>
      <c r="L174" s="230"/>
      <c r="M174" s="230"/>
      <c r="N174" s="230"/>
      <c r="Q174" s="202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 x14ac:dyDescent="0.3">
      <c r="B175" s="238" t="str">
        <f>IF('Parametry výplní'!E158="","---",'Parametry výplní'!E158)</f>
        <v>---</v>
      </c>
      <c r="C175" s="238"/>
      <c r="D175" s="238"/>
      <c r="E175" s="238"/>
      <c r="F175" s="238"/>
      <c r="G175" s="239"/>
      <c r="H175" s="159" t="str">
        <f>IF('Parametry výplní'!G158="","---",'Parametry výplní'!G158)</f>
        <v>---</v>
      </c>
      <c r="I175" s="159" t="str">
        <f>IF('Parametry výplní'!H158="","---",'Parametry výplní'!H158)</f>
        <v>---</v>
      </c>
      <c r="J175" s="160" t="str">
        <f>IF('Parametry výplní'!F158="","---",'Parametry výplní'!F158)</f>
        <v>---</v>
      </c>
      <c r="K175" s="229" t="str">
        <f t="shared" si="4"/>
        <v>---</v>
      </c>
      <c r="L175" s="230"/>
      <c r="M175" s="230"/>
      <c r="N175" s="230"/>
      <c r="Q175" s="202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 x14ac:dyDescent="0.3">
      <c r="B176" s="238" t="str">
        <f>IF('Parametry výplní'!E159="","---",'Parametry výplní'!E159)</f>
        <v>---</v>
      </c>
      <c r="C176" s="238"/>
      <c r="D176" s="238"/>
      <c r="E176" s="238"/>
      <c r="F176" s="238"/>
      <c r="G176" s="239"/>
      <c r="H176" s="159" t="str">
        <f>IF('Parametry výplní'!G159="","---",'Parametry výplní'!G159)</f>
        <v>---</v>
      </c>
      <c r="I176" s="159" t="str">
        <f>IF('Parametry výplní'!H159="","---",'Parametry výplní'!H159)</f>
        <v>---</v>
      </c>
      <c r="J176" s="160" t="str">
        <f>IF('Parametry výplní'!F159="","---",'Parametry výplní'!F159)</f>
        <v>---</v>
      </c>
      <c r="K176" s="229" t="str">
        <f t="shared" si="4"/>
        <v>---</v>
      </c>
      <c r="L176" s="230"/>
      <c r="M176" s="230"/>
      <c r="N176" s="230"/>
      <c r="Q176" s="202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 x14ac:dyDescent="0.3">
      <c r="B177" s="238" t="str">
        <f>IF('Parametry výplní'!E160="","---",'Parametry výplní'!E160)</f>
        <v>---</v>
      </c>
      <c r="C177" s="238"/>
      <c r="D177" s="238"/>
      <c r="E177" s="238"/>
      <c r="F177" s="238"/>
      <c r="G177" s="239"/>
      <c r="H177" s="159" t="str">
        <f>IF('Parametry výplní'!G160="","---",'Parametry výplní'!G160)</f>
        <v>---</v>
      </c>
      <c r="I177" s="159" t="str">
        <f>IF('Parametry výplní'!H160="","---",'Parametry výplní'!H160)</f>
        <v>---</v>
      </c>
      <c r="J177" s="160" t="str">
        <f>IF('Parametry výplní'!F160="","---",'Parametry výplní'!F160)</f>
        <v>---</v>
      </c>
      <c r="K177" s="229" t="str">
        <f t="shared" si="4"/>
        <v>---</v>
      </c>
      <c r="L177" s="230"/>
      <c r="M177" s="230"/>
      <c r="N177" s="230"/>
      <c r="Q177" s="202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 x14ac:dyDescent="0.3">
      <c r="B178" s="238" t="str">
        <f>IF('Parametry výplní'!E161="","---",'Parametry výplní'!E161)</f>
        <v>---</v>
      </c>
      <c r="C178" s="238"/>
      <c r="D178" s="238"/>
      <c r="E178" s="238"/>
      <c r="F178" s="238"/>
      <c r="G178" s="239"/>
      <c r="H178" s="159" t="str">
        <f>IF('Parametry výplní'!G161="","---",'Parametry výplní'!G161)</f>
        <v>---</v>
      </c>
      <c r="I178" s="159" t="str">
        <f>IF('Parametry výplní'!H161="","---",'Parametry výplní'!H161)</f>
        <v>---</v>
      </c>
      <c r="J178" s="160" t="str">
        <f>IF('Parametry výplní'!F161="","---",'Parametry výplní'!F161)</f>
        <v>---</v>
      </c>
      <c r="K178" s="229" t="str">
        <f t="shared" si="4"/>
        <v>---</v>
      </c>
      <c r="L178" s="230"/>
      <c r="M178" s="230"/>
      <c r="N178" s="230"/>
      <c r="Q178" s="202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 x14ac:dyDescent="0.3">
      <c r="B179" s="238" t="str">
        <f>IF('Parametry výplní'!E162="","---",'Parametry výplní'!E162)</f>
        <v>---</v>
      </c>
      <c r="C179" s="238"/>
      <c r="D179" s="238"/>
      <c r="E179" s="238"/>
      <c r="F179" s="238"/>
      <c r="G179" s="239"/>
      <c r="H179" s="159" t="str">
        <f>IF('Parametry výplní'!G162="","---",'Parametry výplní'!G162)</f>
        <v>---</v>
      </c>
      <c r="I179" s="159" t="str">
        <f>IF('Parametry výplní'!H162="","---",'Parametry výplní'!H162)</f>
        <v>---</v>
      </c>
      <c r="J179" s="160" t="str">
        <f>IF('Parametry výplní'!F162="","---",'Parametry výplní'!F162)</f>
        <v>---</v>
      </c>
      <c r="K179" s="229" t="str">
        <f t="shared" si="4"/>
        <v>---</v>
      </c>
      <c r="L179" s="230"/>
      <c r="M179" s="230"/>
      <c r="N179" s="230"/>
      <c r="Q179" s="202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 x14ac:dyDescent="0.3">
      <c r="B180" s="238" t="str">
        <f>IF('Parametry výplní'!E163="","---",'Parametry výplní'!E163)</f>
        <v>---</v>
      </c>
      <c r="C180" s="238"/>
      <c r="D180" s="238"/>
      <c r="E180" s="238"/>
      <c r="F180" s="238"/>
      <c r="G180" s="239"/>
      <c r="H180" s="159" t="str">
        <f>IF('Parametry výplní'!G163="","---",'Parametry výplní'!G163)</f>
        <v>---</v>
      </c>
      <c r="I180" s="159" t="str">
        <f>IF('Parametry výplní'!H163="","---",'Parametry výplní'!H163)</f>
        <v>---</v>
      </c>
      <c r="J180" s="160" t="str">
        <f>IF('Parametry výplní'!F163="","---",'Parametry výplní'!F163)</f>
        <v>---</v>
      </c>
      <c r="K180" s="229" t="str">
        <f t="shared" si="4"/>
        <v>---</v>
      </c>
      <c r="L180" s="230"/>
      <c r="M180" s="230"/>
      <c r="N180" s="230"/>
      <c r="Q180" s="202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 x14ac:dyDescent="0.3">
      <c r="B181" s="238" t="str">
        <f>IF('Parametry výplní'!E164="","---",'Parametry výplní'!E164)</f>
        <v>---</v>
      </c>
      <c r="C181" s="238"/>
      <c r="D181" s="238"/>
      <c r="E181" s="238"/>
      <c r="F181" s="238"/>
      <c r="G181" s="239"/>
      <c r="H181" s="159" t="str">
        <f>IF('Parametry výplní'!G164="","---",'Parametry výplní'!G164)</f>
        <v>---</v>
      </c>
      <c r="I181" s="159" t="str">
        <f>IF('Parametry výplní'!H164="","---",'Parametry výplní'!H164)</f>
        <v>---</v>
      </c>
      <c r="J181" s="160" t="str">
        <f>IF('Parametry výplní'!F164="","---",'Parametry výplní'!F164)</f>
        <v>---</v>
      </c>
      <c r="K181" s="229" t="str">
        <f t="shared" si="4"/>
        <v>---</v>
      </c>
      <c r="L181" s="230"/>
      <c r="M181" s="230"/>
      <c r="N181" s="230"/>
      <c r="Q181" s="202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 x14ac:dyDescent="0.3">
      <c r="B182" s="238" t="str">
        <f>IF('Parametry výplní'!E165="","---",'Parametry výplní'!E165)</f>
        <v>---</v>
      </c>
      <c r="C182" s="238"/>
      <c r="D182" s="238"/>
      <c r="E182" s="238"/>
      <c r="F182" s="238"/>
      <c r="G182" s="239"/>
      <c r="H182" s="159" t="str">
        <f>IF('Parametry výplní'!G165="","---",'Parametry výplní'!G165)</f>
        <v>---</v>
      </c>
      <c r="I182" s="159" t="str">
        <f>IF('Parametry výplní'!H165="","---",'Parametry výplní'!H165)</f>
        <v>---</v>
      </c>
      <c r="J182" s="160" t="str">
        <f>IF('Parametry výplní'!F165="","---",'Parametry výplní'!F165)</f>
        <v>---</v>
      </c>
      <c r="K182" s="229" t="str">
        <f t="shared" si="4"/>
        <v>---</v>
      </c>
      <c r="L182" s="230"/>
      <c r="M182" s="230"/>
      <c r="N182" s="230"/>
      <c r="Q182" s="202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 x14ac:dyDescent="0.3">
      <c r="B183" s="238" t="str">
        <f>IF('Parametry výplní'!E166="","---",'Parametry výplní'!E166)</f>
        <v>---</v>
      </c>
      <c r="C183" s="238"/>
      <c r="D183" s="238"/>
      <c r="E183" s="238"/>
      <c r="F183" s="238"/>
      <c r="G183" s="239"/>
      <c r="H183" s="159" t="str">
        <f>IF('Parametry výplní'!G166="","---",'Parametry výplní'!G166)</f>
        <v>---</v>
      </c>
      <c r="I183" s="159" t="str">
        <f>IF('Parametry výplní'!H166="","---",'Parametry výplní'!H166)</f>
        <v>---</v>
      </c>
      <c r="J183" s="160" t="str">
        <f>IF('Parametry výplní'!F166="","---",'Parametry výplní'!F166)</f>
        <v>---</v>
      </c>
      <c r="K183" s="229" t="str">
        <f t="shared" si="4"/>
        <v>---</v>
      </c>
      <c r="L183" s="230"/>
      <c r="M183" s="230"/>
      <c r="N183" s="230"/>
      <c r="Q183" s="202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 x14ac:dyDescent="0.3">
      <c r="B184" s="238" t="str">
        <f>IF('Parametry výplní'!E167="","---",'Parametry výplní'!E167)</f>
        <v>---</v>
      </c>
      <c r="C184" s="238"/>
      <c r="D184" s="238"/>
      <c r="E184" s="238"/>
      <c r="F184" s="238"/>
      <c r="G184" s="239"/>
      <c r="H184" s="159" t="str">
        <f>IF('Parametry výplní'!G167="","---",'Parametry výplní'!G167)</f>
        <v>---</v>
      </c>
      <c r="I184" s="159" t="str">
        <f>IF('Parametry výplní'!H167="","---",'Parametry výplní'!H167)</f>
        <v>---</v>
      </c>
      <c r="J184" s="160" t="str">
        <f>IF('Parametry výplní'!F167="","---",'Parametry výplní'!F167)</f>
        <v>---</v>
      </c>
      <c r="K184" s="229" t="str">
        <f t="shared" si="4"/>
        <v>---</v>
      </c>
      <c r="L184" s="230"/>
      <c r="M184" s="230"/>
      <c r="N184" s="230"/>
      <c r="Q184" s="202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 x14ac:dyDescent="0.3">
      <c r="B185" s="238" t="str">
        <f>IF('Parametry výplní'!E168="","---",'Parametry výplní'!E168)</f>
        <v>---</v>
      </c>
      <c r="C185" s="238"/>
      <c r="D185" s="238"/>
      <c r="E185" s="238"/>
      <c r="F185" s="238"/>
      <c r="G185" s="239"/>
      <c r="H185" s="159" t="str">
        <f>IF('Parametry výplní'!G168="","---",'Parametry výplní'!G168)</f>
        <v>---</v>
      </c>
      <c r="I185" s="159" t="str">
        <f>IF('Parametry výplní'!H168="","---",'Parametry výplní'!H168)</f>
        <v>---</v>
      </c>
      <c r="J185" s="160" t="str">
        <f>IF('Parametry výplní'!F168="","---",'Parametry výplní'!F168)</f>
        <v>---</v>
      </c>
      <c r="K185" s="229" t="str">
        <f t="shared" si="4"/>
        <v>---</v>
      </c>
      <c r="L185" s="230"/>
      <c r="M185" s="230"/>
      <c r="N185" s="230"/>
      <c r="Q185" s="202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 x14ac:dyDescent="0.3">
      <c r="B186" s="238" t="str">
        <f>IF('Parametry výplní'!E169="","---",'Parametry výplní'!E169)</f>
        <v>---</v>
      </c>
      <c r="C186" s="238"/>
      <c r="D186" s="238"/>
      <c r="E186" s="238"/>
      <c r="F186" s="238"/>
      <c r="G186" s="239"/>
      <c r="H186" s="159" t="str">
        <f>IF('Parametry výplní'!G169="","---",'Parametry výplní'!G169)</f>
        <v>---</v>
      </c>
      <c r="I186" s="159" t="str">
        <f>IF('Parametry výplní'!H169="","---",'Parametry výplní'!H169)</f>
        <v>---</v>
      </c>
      <c r="J186" s="160" t="str">
        <f>IF('Parametry výplní'!F169="","---",'Parametry výplní'!F169)</f>
        <v>---</v>
      </c>
      <c r="K186" s="229" t="str">
        <f t="shared" si="4"/>
        <v>---</v>
      </c>
      <c r="L186" s="230"/>
      <c r="M186" s="230"/>
      <c r="N186" s="230"/>
      <c r="Q186" s="202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 x14ac:dyDescent="0.3">
      <c r="B187" s="238" t="str">
        <f>IF('Parametry výplní'!E170="","---",'Parametry výplní'!E170)</f>
        <v>---</v>
      </c>
      <c r="C187" s="238"/>
      <c r="D187" s="238"/>
      <c r="E187" s="238"/>
      <c r="F187" s="238"/>
      <c r="G187" s="239"/>
      <c r="H187" s="159" t="str">
        <f>IF('Parametry výplní'!G170="","---",'Parametry výplní'!G170)</f>
        <v>---</v>
      </c>
      <c r="I187" s="159" t="str">
        <f>IF('Parametry výplní'!H170="","---",'Parametry výplní'!H170)</f>
        <v>---</v>
      </c>
      <c r="J187" s="160" t="str">
        <f>IF('Parametry výplní'!F170="","---",'Parametry výplní'!F170)</f>
        <v>---</v>
      </c>
      <c r="K187" s="229" t="str">
        <f t="shared" si="4"/>
        <v>---</v>
      </c>
      <c r="L187" s="230"/>
      <c r="M187" s="230"/>
      <c r="N187" s="230"/>
      <c r="Q187" s="202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 x14ac:dyDescent="0.3">
      <c r="B188" s="238" t="str">
        <f>IF('Parametry výplní'!E171="","---",'Parametry výplní'!E171)</f>
        <v>---</v>
      </c>
      <c r="C188" s="238"/>
      <c r="D188" s="238"/>
      <c r="E188" s="238"/>
      <c r="F188" s="238"/>
      <c r="G188" s="239"/>
      <c r="H188" s="159" t="str">
        <f>IF('Parametry výplní'!G171="","---",'Parametry výplní'!G171)</f>
        <v>---</v>
      </c>
      <c r="I188" s="159" t="str">
        <f>IF('Parametry výplní'!H171="","---",'Parametry výplní'!H171)</f>
        <v>---</v>
      </c>
      <c r="J188" s="160" t="str">
        <f>IF('Parametry výplní'!F171="","---",'Parametry výplní'!F171)</f>
        <v>---</v>
      </c>
      <c r="K188" s="229" t="str">
        <f t="shared" si="4"/>
        <v>---</v>
      </c>
      <c r="L188" s="230"/>
      <c r="M188" s="230"/>
      <c r="N188" s="230"/>
      <c r="Q188" s="202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 x14ac:dyDescent="0.3">
      <c r="B189" s="238" t="str">
        <f>IF('Parametry výplní'!E172="","---",'Parametry výplní'!E172)</f>
        <v>---</v>
      </c>
      <c r="C189" s="238"/>
      <c r="D189" s="238"/>
      <c r="E189" s="238"/>
      <c r="F189" s="238"/>
      <c r="G189" s="239"/>
      <c r="H189" s="159" t="str">
        <f>IF('Parametry výplní'!G172="","---",'Parametry výplní'!G172)</f>
        <v>---</v>
      </c>
      <c r="I189" s="159" t="str">
        <f>IF('Parametry výplní'!H172="","---",'Parametry výplní'!H172)</f>
        <v>---</v>
      </c>
      <c r="J189" s="160" t="str">
        <f>IF('Parametry výplní'!F172="","---",'Parametry výplní'!F172)</f>
        <v>---</v>
      </c>
      <c r="K189" s="229" t="str">
        <f t="shared" si="4"/>
        <v>---</v>
      </c>
      <c r="L189" s="230"/>
      <c r="M189" s="230"/>
      <c r="N189" s="230"/>
      <c r="Q189" s="202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 x14ac:dyDescent="0.3">
      <c r="B190" s="238" t="str">
        <f>IF('Parametry výplní'!E173="","---",'Parametry výplní'!E173)</f>
        <v>---</v>
      </c>
      <c r="C190" s="238"/>
      <c r="D190" s="238"/>
      <c r="E190" s="238"/>
      <c r="F190" s="238"/>
      <c r="G190" s="239"/>
      <c r="H190" s="159" t="str">
        <f>IF('Parametry výplní'!G173="","---",'Parametry výplní'!G173)</f>
        <v>---</v>
      </c>
      <c r="I190" s="159" t="str">
        <f>IF('Parametry výplní'!H173="","---",'Parametry výplní'!H173)</f>
        <v>---</v>
      </c>
      <c r="J190" s="160" t="str">
        <f>IF('Parametry výplní'!F173="","---",'Parametry výplní'!F173)</f>
        <v>---</v>
      </c>
      <c r="K190" s="229" t="str">
        <f t="shared" si="4"/>
        <v>---</v>
      </c>
      <c r="L190" s="230"/>
      <c r="M190" s="230"/>
      <c r="N190" s="230"/>
      <c r="Q190" s="202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 x14ac:dyDescent="0.3">
      <c r="B191" s="238" t="str">
        <f>IF('Parametry výplní'!E174="","---",'Parametry výplní'!E174)</f>
        <v>---</v>
      </c>
      <c r="C191" s="238"/>
      <c r="D191" s="238"/>
      <c r="E191" s="238"/>
      <c r="F191" s="238"/>
      <c r="G191" s="239"/>
      <c r="H191" s="159" t="str">
        <f>IF('Parametry výplní'!G174="","---",'Parametry výplní'!G174)</f>
        <v>---</v>
      </c>
      <c r="I191" s="159" t="str">
        <f>IF('Parametry výplní'!H174="","---",'Parametry výplní'!H174)</f>
        <v>---</v>
      </c>
      <c r="J191" s="160" t="str">
        <f>IF('Parametry výplní'!F174="","---",'Parametry výplní'!F174)</f>
        <v>---</v>
      </c>
      <c r="K191" s="229" t="str">
        <f t="shared" si="4"/>
        <v>---</v>
      </c>
      <c r="L191" s="230"/>
      <c r="M191" s="230"/>
      <c r="N191" s="230"/>
      <c r="Q191" s="202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 x14ac:dyDescent="0.3">
      <c r="B192" s="238" t="str">
        <f>IF('Parametry výplní'!E175="","---",'Parametry výplní'!E175)</f>
        <v>---</v>
      </c>
      <c r="C192" s="238"/>
      <c r="D192" s="238"/>
      <c r="E192" s="238"/>
      <c r="F192" s="238"/>
      <c r="G192" s="239"/>
      <c r="H192" s="159" t="str">
        <f>IF('Parametry výplní'!G175="","---",'Parametry výplní'!G175)</f>
        <v>---</v>
      </c>
      <c r="I192" s="159" t="str">
        <f>IF('Parametry výplní'!H175="","---",'Parametry výplní'!H175)</f>
        <v>---</v>
      </c>
      <c r="J192" s="160" t="str">
        <f>IF('Parametry výplní'!F175="","---",'Parametry výplní'!F175)</f>
        <v>---</v>
      </c>
      <c r="K192" s="229" t="str">
        <f t="shared" si="4"/>
        <v>---</v>
      </c>
      <c r="L192" s="230"/>
      <c r="M192" s="230"/>
      <c r="N192" s="230"/>
      <c r="Q192" s="202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 x14ac:dyDescent="0.3">
      <c r="B193" s="238" t="str">
        <f>IF('Parametry výplní'!E176="","---",'Parametry výplní'!E176)</f>
        <v>---</v>
      </c>
      <c r="C193" s="238"/>
      <c r="D193" s="238"/>
      <c r="E193" s="238"/>
      <c r="F193" s="238"/>
      <c r="G193" s="239"/>
      <c r="H193" s="159" t="str">
        <f>IF('Parametry výplní'!G176="","---",'Parametry výplní'!G176)</f>
        <v>---</v>
      </c>
      <c r="I193" s="159" t="str">
        <f>IF('Parametry výplní'!H176="","---",'Parametry výplní'!H176)</f>
        <v>---</v>
      </c>
      <c r="J193" s="160" t="str">
        <f>IF('Parametry výplní'!F176="","---",'Parametry výplní'!F176)</f>
        <v>---</v>
      </c>
      <c r="K193" s="229" t="str">
        <f t="shared" si="4"/>
        <v>---</v>
      </c>
      <c r="L193" s="230"/>
      <c r="M193" s="230"/>
      <c r="N193" s="230"/>
      <c r="Q193" s="202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 x14ac:dyDescent="0.3">
      <c r="B194" s="238" t="str">
        <f>IF('Parametry výplní'!E177="","---",'Parametry výplní'!E177)</f>
        <v>---</v>
      </c>
      <c r="C194" s="238"/>
      <c r="D194" s="238"/>
      <c r="E194" s="238"/>
      <c r="F194" s="238"/>
      <c r="G194" s="239"/>
      <c r="H194" s="159" t="str">
        <f>IF('Parametry výplní'!G177="","---",'Parametry výplní'!G177)</f>
        <v>---</v>
      </c>
      <c r="I194" s="159" t="str">
        <f>IF('Parametry výplní'!H177="","---",'Parametry výplní'!H177)</f>
        <v>---</v>
      </c>
      <c r="J194" s="160" t="str">
        <f>IF('Parametry výplní'!F177="","---",'Parametry výplní'!F177)</f>
        <v>---</v>
      </c>
      <c r="K194" s="229" t="str">
        <f t="shared" si="4"/>
        <v>---</v>
      </c>
      <c r="L194" s="230"/>
      <c r="M194" s="230"/>
      <c r="N194" s="230"/>
      <c r="Q194" s="202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 x14ac:dyDescent="0.3">
      <c r="B195" s="238" t="str">
        <f>IF('Parametry výplní'!E178="","---",'Parametry výplní'!E178)</f>
        <v>---</v>
      </c>
      <c r="C195" s="238"/>
      <c r="D195" s="238"/>
      <c r="E195" s="238"/>
      <c r="F195" s="238"/>
      <c r="G195" s="239"/>
      <c r="H195" s="159" t="str">
        <f>IF('Parametry výplní'!G178="","---",'Parametry výplní'!G178)</f>
        <v>---</v>
      </c>
      <c r="I195" s="159" t="str">
        <f>IF('Parametry výplní'!H178="","---",'Parametry výplní'!H178)</f>
        <v>---</v>
      </c>
      <c r="J195" s="160" t="str">
        <f>IF('Parametry výplní'!F178="","---",'Parametry výplní'!F178)</f>
        <v>---</v>
      </c>
      <c r="K195" s="229" t="str">
        <f t="shared" si="4"/>
        <v>---</v>
      </c>
      <c r="L195" s="230"/>
      <c r="M195" s="230"/>
      <c r="N195" s="230"/>
      <c r="Q195" s="202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 x14ac:dyDescent="0.3">
      <c r="B196" s="238" t="str">
        <f>IF('Parametry výplní'!E179="","---",'Parametry výplní'!E179)</f>
        <v>---</v>
      </c>
      <c r="C196" s="238"/>
      <c r="D196" s="238"/>
      <c r="E196" s="238"/>
      <c r="F196" s="238"/>
      <c r="G196" s="239"/>
      <c r="H196" s="159" t="str">
        <f>IF('Parametry výplní'!G179="","---",'Parametry výplní'!G179)</f>
        <v>---</v>
      </c>
      <c r="I196" s="159" t="str">
        <f>IF('Parametry výplní'!H179="","---",'Parametry výplní'!H179)</f>
        <v>---</v>
      </c>
      <c r="J196" s="160" t="str">
        <f>IF('Parametry výplní'!F179="","---",'Parametry výplní'!F179)</f>
        <v>---</v>
      </c>
      <c r="K196" s="229" t="str">
        <f t="shared" si="4"/>
        <v>---</v>
      </c>
      <c r="L196" s="230"/>
      <c r="M196" s="230"/>
      <c r="N196" s="230"/>
      <c r="Q196" s="202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 x14ac:dyDescent="0.3">
      <c r="B197" s="238" t="str">
        <f>IF('Parametry výplní'!E180="","---",'Parametry výplní'!E180)</f>
        <v>---</v>
      </c>
      <c r="C197" s="238"/>
      <c r="D197" s="238"/>
      <c r="E197" s="238"/>
      <c r="F197" s="238"/>
      <c r="G197" s="239"/>
      <c r="H197" s="159" t="str">
        <f>IF('Parametry výplní'!G180="","---",'Parametry výplní'!G180)</f>
        <v>---</v>
      </c>
      <c r="I197" s="159" t="str">
        <f>IF('Parametry výplní'!H180="","---",'Parametry výplní'!H180)</f>
        <v>---</v>
      </c>
      <c r="J197" s="160" t="str">
        <f>IF('Parametry výplní'!F180="","---",'Parametry výplní'!F180)</f>
        <v>---</v>
      </c>
      <c r="K197" s="229" t="str">
        <f t="shared" si="4"/>
        <v>---</v>
      </c>
      <c r="L197" s="230"/>
      <c r="M197" s="230"/>
      <c r="N197" s="230"/>
      <c r="Q197" s="202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 x14ac:dyDescent="0.3">
      <c r="B198" s="238" t="str">
        <f>IF('Parametry výplní'!E181="","---",'Parametry výplní'!E181)</f>
        <v>---</v>
      </c>
      <c r="C198" s="238"/>
      <c r="D198" s="238"/>
      <c r="E198" s="238"/>
      <c r="F198" s="238"/>
      <c r="G198" s="239"/>
      <c r="H198" s="159" t="str">
        <f>IF('Parametry výplní'!G181="","---",'Parametry výplní'!G181)</f>
        <v>---</v>
      </c>
      <c r="I198" s="159" t="str">
        <f>IF('Parametry výplní'!H181="","---",'Parametry výplní'!H181)</f>
        <v>---</v>
      </c>
      <c r="J198" s="160" t="str">
        <f>IF('Parametry výplní'!F181="","---",'Parametry výplní'!F181)</f>
        <v>---</v>
      </c>
      <c r="K198" s="229" t="str">
        <f t="shared" si="4"/>
        <v>---</v>
      </c>
      <c r="L198" s="230"/>
      <c r="M198" s="230"/>
      <c r="N198" s="230"/>
      <c r="Q198" s="202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 x14ac:dyDescent="0.3">
      <c r="B199" s="238" t="str">
        <f>IF('Parametry výplní'!E182="","---",'Parametry výplní'!E182)</f>
        <v>---</v>
      </c>
      <c r="C199" s="238"/>
      <c r="D199" s="238"/>
      <c r="E199" s="238"/>
      <c r="F199" s="238"/>
      <c r="G199" s="239"/>
      <c r="H199" s="159" t="str">
        <f>IF('Parametry výplní'!G182="","---",'Parametry výplní'!G182)</f>
        <v>---</v>
      </c>
      <c r="I199" s="159" t="str">
        <f>IF('Parametry výplní'!H182="","---",'Parametry výplní'!H182)</f>
        <v>---</v>
      </c>
      <c r="J199" s="160" t="str">
        <f>IF('Parametry výplní'!F182="","---",'Parametry výplní'!F182)</f>
        <v>---</v>
      </c>
      <c r="K199" s="229" t="str">
        <f t="shared" si="4"/>
        <v>---</v>
      </c>
      <c r="L199" s="230"/>
      <c r="M199" s="230"/>
      <c r="N199" s="230"/>
      <c r="Q199" s="202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 x14ac:dyDescent="0.3">
      <c r="B200" s="238" t="str">
        <f>IF('Parametry výplní'!E183="","---",'Parametry výplní'!E183)</f>
        <v>---</v>
      </c>
      <c r="C200" s="238"/>
      <c r="D200" s="238"/>
      <c r="E200" s="238"/>
      <c r="F200" s="238"/>
      <c r="G200" s="239"/>
      <c r="H200" s="159" t="str">
        <f>IF('Parametry výplní'!G183="","---",'Parametry výplní'!G183)</f>
        <v>---</v>
      </c>
      <c r="I200" s="159" t="str">
        <f>IF('Parametry výplní'!H183="","---",'Parametry výplní'!H183)</f>
        <v>---</v>
      </c>
      <c r="J200" s="160" t="str">
        <f>IF('Parametry výplní'!F183="","---",'Parametry výplní'!F183)</f>
        <v>---</v>
      </c>
      <c r="K200" s="229" t="str">
        <f t="shared" si="4"/>
        <v>---</v>
      </c>
      <c r="L200" s="230"/>
      <c r="M200" s="230"/>
      <c r="N200" s="230"/>
      <c r="Q200" s="202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 x14ac:dyDescent="0.3">
      <c r="B201" s="238" t="str">
        <f>IF('Parametry výplní'!E184="","---",'Parametry výplní'!E184)</f>
        <v>---</v>
      </c>
      <c r="C201" s="238"/>
      <c r="D201" s="238"/>
      <c r="E201" s="238"/>
      <c r="F201" s="238"/>
      <c r="G201" s="239"/>
      <c r="H201" s="159" t="str">
        <f>IF('Parametry výplní'!G184="","---",'Parametry výplní'!G184)</f>
        <v>---</v>
      </c>
      <c r="I201" s="159" t="str">
        <f>IF('Parametry výplní'!H184="","---",'Parametry výplní'!H184)</f>
        <v>---</v>
      </c>
      <c r="J201" s="160" t="str">
        <f>IF('Parametry výplní'!F184="","---",'Parametry výplní'!F184)</f>
        <v>---</v>
      </c>
      <c r="K201" s="229" t="str">
        <f t="shared" si="4"/>
        <v>---</v>
      </c>
      <c r="L201" s="230"/>
      <c r="M201" s="230"/>
      <c r="N201" s="230"/>
      <c r="Q201" s="202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 x14ac:dyDescent="0.3">
      <c r="B202" s="238" t="str">
        <f>IF('Parametry výplní'!E185="","---",'Parametry výplní'!E185)</f>
        <v>---</v>
      </c>
      <c r="C202" s="238"/>
      <c r="D202" s="238"/>
      <c r="E202" s="238"/>
      <c r="F202" s="238"/>
      <c r="G202" s="239"/>
      <c r="H202" s="159" t="str">
        <f>IF('Parametry výplní'!G185="","---",'Parametry výplní'!G185)</f>
        <v>---</v>
      </c>
      <c r="I202" s="159" t="str">
        <f>IF('Parametry výplní'!H185="","---",'Parametry výplní'!H185)</f>
        <v>---</v>
      </c>
      <c r="J202" s="160" t="str">
        <f>IF('Parametry výplní'!F185="","---",'Parametry výplní'!F185)</f>
        <v>---</v>
      </c>
      <c r="K202" s="229" t="str">
        <f t="shared" si="4"/>
        <v>---</v>
      </c>
      <c r="L202" s="230"/>
      <c r="M202" s="230"/>
      <c r="N202" s="230"/>
      <c r="Q202" s="202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 x14ac:dyDescent="0.3">
      <c r="B203" s="238" t="str">
        <f>IF('Parametry výplní'!E186="","---",'Parametry výplní'!E186)</f>
        <v>---</v>
      </c>
      <c r="C203" s="238"/>
      <c r="D203" s="238"/>
      <c r="E203" s="238"/>
      <c r="F203" s="238"/>
      <c r="G203" s="239"/>
      <c r="H203" s="159" t="str">
        <f>IF('Parametry výplní'!G186="","---",'Parametry výplní'!G186)</f>
        <v>---</v>
      </c>
      <c r="I203" s="159" t="str">
        <f>IF('Parametry výplní'!H186="","---",'Parametry výplní'!H186)</f>
        <v>---</v>
      </c>
      <c r="J203" s="160" t="str">
        <f>IF('Parametry výplní'!F186="","---",'Parametry výplní'!F186)</f>
        <v>---</v>
      </c>
      <c r="K203" s="229" t="str">
        <f t="shared" si="4"/>
        <v>---</v>
      </c>
      <c r="L203" s="230"/>
      <c r="M203" s="230"/>
      <c r="N203" s="230"/>
      <c r="Q203" s="202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 x14ac:dyDescent="0.3">
      <c r="B204" s="238" t="str">
        <f>IF('Parametry výplní'!E187="","---",'Parametry výplní'!E187)</f>
        <v>---</v>
      </c>
      <c r="C204" s="238"/>
      <c r="D204" s="238"/>
      <c r="E204" s="238"/>
      <c r="F204" s="238"/>
      <c r="G204" s="239"/>
      <c r="H204" s="159" t="str">
        <f>IF('Parametry výplní'!G187="","---",'Parametry výplní'!G187)</f>
        <v>---</v>
      </c>
      <c r="I204" s="159" t="str">
        <f>IF('Parametry výplní'!H187="","---",'Parametry výplní'!H187)</f>
        <v>---</v>
      </c>
      <c r="J204" s="160" t="str">
        <f>IF('Parametry výplní'!F187="","---",'Parametry výplní'!F187)</f>
        <v>---</v>
      </c>
      <c r="K204" s="229" t="str">
        <f t="shared" si="4"/>
        <v>---</v>
      </c>
      <c r="L204" s="230"/>
      <c r="M204" s="230"/>
      <c r="N204" s="230"/>
      <c r="Q204" s="202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 x14ac:dyDescent="0.3">
      <c r="B205" s="238" t="str">
        <f>IF('Parametry výplní'!E188="","---",'Parametry výplní'!E188)</f>
        <v>---</v>
      </c>
      <c r="C205" s="238"/>
      <c r="D205" s="238"/>
      <c r="E205" s="238"/>
      <c r="F205" s="238"/>
      <c r="G205" s="239"/>
      <c r="H205" s="159" t="str">
        <f>IF('Parametry výplní'!G188="","---",'Parametry výplní'!G188)</f>
        <v>---</v>
      </c>
      <c r="I205" s="159" t="str">
        <f>IF('Parametry výplní'!H188="","---",'Parametry výplní'!H188)</f>
        <v>---</v>
      </c>
      <c r="J205" s="160" t="str">
        <f>IF('Parametry výplní'!F188="","---",'Parametry výplní'!F188)</f>
        <v>---</v>
      </c>
      <c r="K205" s="229" t="str">
        <f t="shared" si="4"/>
        <v>---</v>
      </c>
      <c r="L205" s="230"/>
      <c r="M205" s="230"/>
      <c r="N205" s="230"/>
      <c r="Q205" s="202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 x14ac:dyDescent="0.3">
      <c r="B206" s="238" t="str">
        <f>IF('Parametry výplní'!E189="","---",'Parametry výplní'!E189)</f>
        <v>---</v>
      </c>
      <c r="C206" s="238"/>
      <c r="D206" s="238"/>
      <c r="E206" s="238"/>
      <c r="F206" s="238"/>
      <c r="G206" s="239"/>
      <c r="H206" s="159" t="str">
        <f>IF('Parametry výplní'!G189="","---",'Parametry výplní'!G189)</f>
        <v>---</v>
      </c>
      <c r="I206" s="159" t="str">
        <f>IF('Parametry výplní'!H189="","---",'Parametry výplní'!H189)</f>
        <v>---</v>
      </c>
      <c r="J206" s="160" t="str">
        <f>IF('Parametry výplní'!F189="","---",'Parametry výplní'!F189)</f>
        <v>---</v>
      </c>
      <c r="K206" s="229" t="str">
        <f t="shared" si="4"/>
        <v>---</v>
      </c>
      <c r="L206" s="230"/>
      <c r="M206" s="230"/>
      <c r="N206" s="230"/>
      <c r="Q206" s="202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 x14ac:dyDescent="0.3">
      <c r="B207" s="238" t="str">
        <f>IF('Parametry výplní'!E190="","---",'Parametry výplní'!E190)</f>
        <v>---</v>
      </c>
      <c r="C207" s="238"/>
      <c r="D207" s="238"/>
      <c r="E207" s="238"/>
      <c r="F207" s="238"/>
      <c r="G207" s="239"/>
      <c r="H207" s="159" t="str">
        <f>IF('Parametry výplní'!G190="","---",'Parametry výplní'!G190)</f>
        <v>---</v>
      </c>
      <c r="I207" s="159" t="str">
        <f>IF('Parametry výplní'!H190="","---",'Parametry výplní'!H190)</f>
        <v>---</v>
      </c>
      <c r="J207" s="160" t="str">
        <f>IF('Parametry výplní'!F190="","---",'Parametry výplní'!F190)</f>
        <v>---</v>
      </c>
      <c r="K207" s="229" t="str">
        <f t="shared" si="4"/>
        <v>---</v>
      </c>
      <c r="L207" s="230"/>
      <c r="M207" s="230"/>
      <c r="N207" s="230"/>
      <c r="Q207" s="202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 x14ac:dyDescent="0.3">
      <c r="B208" s="238" t="str">
        <f>IF('Parametry výplní'!E191="","---",'Parametry výplní'!E191)</f>
        <v>---</v>
      </c>
      <c r="C208" s="238"/>
      <c r="D208" s="238"/>
      <c r="E208" s="238"/>
      <c r="F208" s="238"/>
      <c r="G208" s="239"/>
      <c r="H208" s="159" t="str">
        <f>IF('Parametry výplní'!G191="","---",'Parametry výplní'!G191)</f>
        <v>---</v>
      </c>
      <c r="I208" s="159" t="str">
        <f>IF('Parametry výplní'!H191="","---",'Parametry výplní'!H191)</f>
        <v>---</v>
      </c>
      <c r="J208" s="160" t="str">
        <f>IF('Parametry výplní'!F191="","---",'Parametry výplní'!F191)</f>
        <v>---</v>
      </c>
      <c r="K208" s="229" t="str">
        <f t="shared" si="4"/>
        <v>---</v>
      </c>
      <c r="L208" s="230"/>
      <c r="M208" s="230"/>
      <c r="N208" s="230"/>
      <c r="Q208" s="202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 x14ac:dyDescent="0.3">
      <c r="B209" s="238" t="str">
        <f>IF('Parametry výplní'!E192="","---",'Parametry výplní'!E192)</f>
        <v>---</v>
      </c>
      <c r="C209" s="238"/>
      <c r="D209" s="238"/>
      <c r="E209" s="238"/>
      <c r="F209" s="238"/>
      <c r="G209" s="239"/>
      <c r="H209" s="159" t="str">
        <f>IF('Parametry výplní'!G192="","---",'Parametry výplní'!G192)</f>
        <v>---</v>
      </c>
      <c r="I209" s="159" t="str">
        <f>IF('Parametry výplní'!H192="","---",'Parametry výplní'!H192)</f>
        <v>---</v>
      </c>
      <c r="J209" s="160" t="str">
        <f>IF('Parametry výplní'!F192="","---",'Parametry výplní'!F192)</f>
        <v>---</v>
      </c>
      <c r="K209" s="229" t="str">
        <f t="shared" si="4"/>
        <v>---</v>
      </c>
      <c r="L209" s="230"/>
      <c r="M209" s="230"/>
      <c r="N209" s="230"/>
      <c r="Q209" s="202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 x14ac:dyDescent="0.3">
      <c r="B210" s="238" t="str">
        <f>IF('Parametry výplní'!E193="","---",'Parametry výplní'!E193)</f>
        <v>---</v>
      </c>
      <c r="C210" s="238"/>
      <c r="D210" s="238"/>
      <c r="E210" s="238"/>
      <c r="F210" s="238"/>
      <c r="G210" s="239"/>
      <c r="H210" s="159" t="str">
        <f>IF('Parametry výplní'!G193="","---",'Parametry výplní'!G193)</f>
        <v>---</v>
      </c>
      <c r="I210" s="159" t="str">
        <f>IF('Parametry výplní'!H193="","---",'Parametry výplní'!H193)</f>
        <v>---</v>
      </c>
      <c r="J210" s="160" t="str">
        <f>IF('Parametry výplní'!F193="","---",'Parametry výplní'!F193)</f>
        <v>---</v>
      </c>
      <c r="K210" s="229" t="str">
        <f t="shared" si="4"/>
        <v>---</v>
      </c>
      <c r="L210" s="230"/>
      <c r="M210" s="230"/>
      <c r="N210" s="230"/>
      <c r="Q210" s="202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 x14ac:dyDescent="0.3">
      <c r="B211" s="238" t="str">
        <f>IF('Parametry výplní'!E194="","---",'Parametry výplní'!E194)</f>
        <v>---</v>
      </c>
      <c r="C211" s="238"/>
      <c r="D211" s="238"/>
      <c r="E211" s="238"/>
      <c r="F211" s="238"/>
      <c r="G211" s="239"/>
      <c r="H211" s="159" t="str">
        <f>IF('Parametry výplní'!G194="","---",'Parametry výplní'!G194)</f>
        <v>---</v>
      </c>
      <c r="I211" s="159" t="str">
        <f>IF('Parametry výplní'!H194="","---",'Parametry výplní'!H194)</f>
        <v>---</v>
      </c>
      <c r="J211" s="160" t="str">
        <f>IF('Parametry výplní'!F194="","---",'Parametry výplní'!F194)</f>
        <v>---</v>
      </c>
      <c r="K211" s="229" t="str">
        <f t="shared" si="4"/>
        <v>---</v>
      </c>
      <c r="L211" s="230"/>
      <c r="M211" s="230"/>
      <c r="N211" s="230"/>
      <c r="Q211" s="202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 x14ac:dyDescent="0.3">
      <c r="B212" s="238" t="str">
        <f>IF('Parametry výplní'!E195="","---",'Parametry výplní'!E195)</f>
        <v>---</v>
      </c>
      <c r="C212" s="238"/>
      <c r="D212" s="238"/>
      <c r="E212" s="238"/>
      <c r="F212" s="238"/>
      <c r="G212" s="239"/>
      <c r="H212" s="159" t="str">
        <f>IF('Parametry výplní'!G195="","---",'Parametry výplní'!G195)</f>
        <v>---</v>
      </c>
      <c r="I212" s="159" t="str">
        <f>IF('Parametry výplní'!H195="","---",'Parametry výplní'!H195)</f>
        <v>---</v>
      </c>
      <c r="J212" s="160" t="str">
        <f>IF('Parametry výplní'!F195="","---",'Parametry výplní'!F195)</f>
        <v>---</v>
      </c>
      <c r="K212" s="229" t="str">
        <f t="shared" si="4"/>
        <v>---</v>
      </c>
      <c r="L212" s="230"/>
      <c r="M212" s="230"/>
      <c r="N212" s="230"/>
      <c r="Q212" s="202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 x14ac:dyDescent="0.3">
      <c r="B213" s="238" t="str">
        <f>IF('Parametry výplní'!E196="","---",'Parametry výplní'!E196)</f>
        <v>---</v>
      </c>
      <c r="C213" s="238"/>
      <c r="D213" s="238"/>
      <c r="E213" s="238"/>
      <c r="F213" s="238"/>
      <c r="G213" s="239"/>
      <c r="H213" s="159" t="str">
        <f>IF('Parametry výplní'!G196="","---",'Parametry výplní'!G196)</f>
        <v>---</v>
      </c>
      <c r="I213" s="159" t="str">
        <f>IF('Parametry výplní'!H196="","---",'Parametry výplní'!H196)</f>
        <v>---</v>
      </c>
      <c r="J213" s="160" t="str">
        <f>IF('Parametry výplní'!F196="","---",'Parametry výplní'!F196)</f>
        <v>---</v>
      </c>
      <c r="K213" s="229" t="str">
        <f t="shared" si="4"/>
        <v>---</v>
      </c>
      <c r="L213" s="230"/>
      <c r="M213" s="230"/>
      <c r="N213" s="230"/>
      <c r="Q213" s="202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 x14ac:dyDescent="0.3">
      <c r="B214" s="238" t="str">
        <f>IF('Parametry výplní'!E197="","---",'Parametry výplní'!E197)</f>
        <v>---</v>
      </c>
      <c r="C214" s="238"/>
      <c r="D214" s="238"/>
      <c r="E214" s="238"/>
      <c r="F214" s="238"/>
      <c r="G214" s="239"/>
      <c r="H214" s="159" t="str">
        <f>IF('Parametry výplní'!G197="","---",'Parametry výplní'!G197)</f>
        <v>---</v>
      </c>
      <c r="I214" s="159" t="str">
        <f>IF('Parametry výplní'!H197="","---",'Parametry výplní'!H197)</f>
        <v>---</v>
      </c>
      <c r="J214" s="160" t="str">
        <f>IF('Parametry výplní'!F197="","---",'Parametry výplní'!F197)</f>
        <v>---</v>
      </c>
      <c r="K214" s="229" t="str">
        <f t="shared" si="4"/>
        <v>---</v>
      </c>
      <c r="L214" s="230"/>
      <c r="M214" s="230"/>
      <c r="N214" s="230"/>
      <c r="Q214" s="202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 x14ac:dyDescent="0.3">
      <c r="B215" s="238" t="str">
        <f>IF('Parametry výplní'!E198="","---",'Parametry výplní'!E198)</f>
        <v>---</v>
      </c>
      <c r="C215" s="238"/>
      <c r="D215" s="238"/>
      <c r="E215" s="238"/>
      <c r="F215" s="238"/>
      <c r="G215" s="239"/>
      <c r="H215" s="159" t="str">
        <f>IF('Parametry výplní'!G198="","---",'Parametry výplní'!G198)</f>
        <v>---</v>
      </c>
      <c r="I215" s="159" t="str">
        <f>IF('Parametry výplní'!H198="","---",'Parametry výplní'!H198)</f>
        <v>---</v>
      </c>
      <c r="J215" s="160" t="str">
        <f>IF('Parametry výplní'!F198="","---",'Parametry výplní'!F198)</f>
        <v>---</v>
      </c>
      <c r="K215" s="229" t="str">
        <f t="shared" si="4"/>
        <v>---</v>
      </c>
      <c r="L215" s="230"/>
      <c r="M215" s="230"/>
      <c r="N215" s="230"/>
      <c r="Q215" s="202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 x14ac:dyDescent="0.3">
      <c r="B216" s="238" t="str">
        <f>IF('Parametry výplní'!E199="","---",'Parametry výplní'!E199)</f>
        <v>---</v>
      </c>
      <c r="C216" s="238"/>
      <c r="D216" s="238"/>
      <c r="E216" s="238"/>
      <c r="F216" s="238"/>
      <c r="G216" s="239"/>
      <c r="H216" s="159" t="str">
        <f>IF('Parametry výplní'!G199="","---",'Parametry výplní'!G199)</f>
        <v>---</v>
      </c>
      <c r="I216" s="159" t="str">
        <f>IF('Parametry výplní'!H199="","---",'Parametry výplní'!H199)</f>
        <v>---</v>
      </c>
      <c r="J216" s="160" t="str">
        <f>IF('Parametry výplní'!F199="","---",'Parametry výplní'!F199)</f>
        <v>---</v>
      </c>
      <c r="K216" s="229" t="str">
        <f t="shared" ref="K216:K222" si="5">IF(ISNUMBER(Q216),IF(Q216&gt;=1,ROUND(Q216,1),ROUND(Q216,2)),"---")</f>
        <v>---</v>
      </c>
      <c r="L216" s="230"/>
      <c r="M216" s="230"/>
      <c r="N216" s="230"/>
      <c r="Q216" s="202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 x14ac:dyDescent="0.3">
      <c r="B217" s="238" t="str">
        <f>IF('Parametry výplní'!E200="","---",'Parametry výplní'!E200)</f>
        <v>---</v>
      </c>
      <c r="C217" s="238"/>
      <c r="D217" s="238"/>
      <c r="E217" s="238"/>
      <c r="F217" s="238"/>
      <c r="G217" s="239"/>
      <c r="H217" s="159" t="str">
        <f>IF('Parametry výplní'!G200="","---",'Parametry výplní'!G200)</f>
        <v>---</v>
      </c>
      <c r="I217" s="159" t="str">
        <f>IF('Parametry výplní'!H200="","---",'Parametry výplní'!H200)</f>
        <v>---</v>
      </c>
      <c r="J217" s="160" t="str">
        <f>IF('Parametry výplní'!F200="","---",'Parametry výplní'!F200)</f>
        <v>---</v>
      </c>
      <c r="K217" s="229" t="str">
        <f t="shared" si="5"/>
        <v>---</v>
      </c>
      <c r="L217" s="230"/>
      <c r="M217" s="230"/>
      <c r="N217" s="230"/>
      <c r="Q217" s="202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 x14ac:dyDescent="0.3">
      <c r="B218" s="238" t="str">
        <f>IF('Parametry výplní'!E201="","---",'Parametry výplní'!E201)</f>
        <v>---</v>
      </c>
      <c r="C218" s="238"/>
      <c r="D218" s="238"/>
      <c r="E218" s="238"/>
      <c r="F218" s="238"/>
      <c r="G218" s="239"/>
      <c r="H218" s="159" t="str">
        <f>IF('Parametry výplní'!G201="","---",'Parametry výplní'!G201)</f>
        <v>---</v>
      </c>
      <c r="I218" s="159" t="str">
        <f>IF('Parametry výplní'!H201="","---",'Parametry výplní'!H201)</f>
        <v>---</v>
      </c>
      <c r="J218" s="160" t="str">
        <f>IF('Parametry výplní'!F201="","---",'Parametry výplní'!F201)</f>
        <v>---</v>
      </c>
      <c r="K218" s="229" t="str">
        <f t="shared" si="5"/>
        <v>---</v>
      </c>
      <c r="L218" s="230"/>
      <c r="M218" s="230"/>
      <c r="N218" s="230"/>
      <c r="Q218" s="202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 x14ac:dyDescent="0.3">
      <c r="B219" s="238" t="str">
        <f>IF('Parametry výplní'!E202="","---",'Parametry výplní'!E202)</f>
        <v>---</v>
      </c>
      <c r="C219" s="238"/>
      <c r="D219" s="238"/>
      <c r="E219" s="238"/>
      <c r="F219" s="238"/>
      <c r="G219" s="239"/>
      <c r="H219" s="159" t="str">
        <f>IF('Parametry výplní'!G202="","---",'Parametry výplní'!G202)</f>
        <v>---</v>
      </c>
      <c r="I219" s="159" t="str">
        <f>IF('Parametry výplní'!H202="","---",'Parametry výplní'!H202)</f>
        <v>---</v>
      </c>
      <c r="J219" s="160" t="str">
        <f>IF('Parametry výplní'!F202="","---",'Parametry výplní'!F202)</f>
        <v>---</v>
      </c>
      <c r="K219" s="229" t="str">
        <f t="shared" si="5"/>
        <v>---</v>
      </c>
      <c r="L219" s="230"/>
      <c r="M219" s="230"/>
      <c r="N219" s="230"/>
      <c r="Q219" s="202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 x14ac:dyDescent="0.3">
      <c r="B220" s="238" t="str">
        <f>IF('Parametry výplní'!E203="","---",'Parametry výplní'!E203)</f>
        <v>---</v>
      </c>
      <c r="C220" s="238"/>
      <c r="D220" s="238"/>
      <c r="E220" s="238"/>
      <c r="F220" s="238"/>
      <c r="G220" s="239"/>
      <c r="H220" s="159" t="str">
        <f>IF('Parametry výplní'!G203="","---",'Parametry výplní'!G203)</f>
        <v>---</v>
      </c>
      <c r="I220" s="159" t="str">
        <f>IF('Parametry výplní'!H203="","---",'Parametry výplní'!H203)</f>
        <v>---</v>
      </c>
      <c r="J220" s="160" t="str">
        <f>IF('Parametry výplní'!F203="","---",'Parametry výplní'!F203)</f>
        <v>---</v>
      </c>
      <c r="K220" s="229" t="str">
        <f t="shared" si="5"/>
        <v>---</v>
      </c>
      <c r="L220" s="230"/>
      <c r="M220" s="230"/>
      <c r="N220" s="230"/>
      <c r="Q220" s="202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 x14ac:dyDescent="0.3">
      <c r="B221" s="238" t="str">
        <f>IF('Parametry výplní'!E204="","---",'Parametry výplní'!E204)</f>
        <v>---</v>
      </c>
      <c r="C221" s="238"/>
      <c r="D221" s="238"/>
      <c r="E221" s="238"/>
      <c r="F221" s="238"/>
      <c r="G221" s="239"/>
      <c r="H221" s="159" t="str">
        <f>IF('Parametry výplní'!G204="","---",'Parametry výplní'!G204)</f>
        <v>---</v>
      </c>
      <c r="I221" s="159" t="str">
        <f>IF('Parametry výplní'!H204="","---",'Parametry výplní'!H204)</f>
        <v>---</v>
      </c>
      <c r="J221" s="160" t="str">
        <f>IF('Parametry výplní'!F204="","---",'Parametry výplní'!F204)</f>
        <v>---</v>
      </c>
      <c r="K221" s="229" t="str">
        <f t="shared" si="5"/>
        <v>---</v>
      </c>
      <c r="L221" s="230"/>
      <c r="M221" s="230"/>
      <c r="N221" s="230"/>
      <c r="Q221" s="202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 x14ac:dyDescent="0.3">
      <c r="B222" s="238" t="str">
        <f>IF('Parametry výplní'!E205="","---",'Parametry výplní'!E205)</f>
        <v>---</v>
      </c>
      <c r="C222" s="238"/>
      <c r="D222" s="238"/>
      <c r="E222" s="238"/>
      <c r="F222" s="238"/>
      <c r="G222" s="239"/>
      <c r="H222" s="159" t="str">
        <f>IF('Parametry výplní'!G205="","---",'Parametry výplní'!G205)</f>
        <v>---</v>
      </c>
      <c r="I222" s="159" t="str">
        <f>IF('Parametry výplní'!H205="","---",'Parametry výplní'!H205)</f>
        <v>---</v>
      </c>
      <c r="J222" s="160" t="str">
        <f>IF('Parametry výplní'!F205="","---",'Parametry výplní'!F205)</f>
        <v>---</v>
      </c>
      <c r="K222" s="229" t="str">
        <f t="shared" si="5"/>
        <v>---</v>
      </c>
      <c r="L222" s="230"/>
      <c r="M222" s="230"/>
      <c r="N222" s="230"/>
      <c r="Q222" s="202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 x14ac:dyDescent="0.3">
      <c r="B223" s="233"/>
      <c r="C223" s="233"/>
      <c r="D223" s="233"/>
      <c r="E223" s="233"/>
      <c r="F223" s="233"/>
      <c r="G223" s="233"/>
    </row>
    <row r="224" spans="2:17" ht="14.25" customHeight="1" x14ac:dyDescent="0.3">
      <c r="B224" s="233"/>
      <c r="C224" s="233"/>
      <c r="D224" s="233"/>
      <c r="E224" s="233"/>
      <c r="F224" s="233"/>
      <c r="G224" s="233"/>
    </row>
    <row r="225" spans="2:7" ht="14.25" hidden="1" customHeight="1" x14ac:dyDescent="0.3">
      <c r="B225" s="233"/>
      <c r="C225" s="233"/>
      <c r="D225" s="233"/>
      <c r="E225" s="233"/>
      <c r="F225" s="233"/>
      <c r="G225" s="233"/>
    </row>
    <row r="226" spans="2:7" ht="14.25" hidden="1" customHeight="1" x14ac:dyDescent="0.3">
      <c r="B226" s="233"/>
      <c r="C226" s="233"/>
      <c r="D226" s="233"/>
      <c r="E226" s="233"/>
      <c r="F226" s="233"/>
      <c r="G226" s="233"/>
    </row>
    <row r="227" spans="2:7" ht="14.25" hidden="1" customHeight="1" x14ac:dyDescent="0.3">
      <c r="B227" s="233"/>
      <c r="C227" s="233"/>
      <c r="D227" s="233"/>
      <c r="E227" s="233"/>
      <c r="F227" s="233"/>
      <c r="G227" s="233"/>
    </row>
    <row r="228" spans="2:7" ht="14.25" hidden="1" customHeight="1" x14ac:dyDescent="0.3">
      <c r="B228" s="233"/>
      <c r="C228" s="233"/>
      <c r="D228" s="233"/>
      <c r="E228" s="233"/>
      <c r="F228" s="233"/>
      <c r="G228" s="233"/>
    </row>
    <row r="229" spans="2:7" ht="14.25" hidden="1" customHeight="1" x14ac:dyDescent="0.3">
      <c r="B229" s="233"/>
      <c r="C229" s="233"/>
      <c r="D229" s="233"/>
      <c r="E229" s="233"/>
      <c r="F229" s="233"/>
      <c r="G229" s="233"/>
    </row>
    <row r="230" spans="2:7" ht="14.25" hidden="1" customHeight="1" x14ac:dyDescent="0.3">
      <c r="B230" s="233"/>
      <c r="C230" s="233"/>
      <c r="D230" s="233"/>
      <c r="E230" s="233"/>
      <c r="F230" s="233"/>
      <c r="G230" s="233"/>
    </row>
    <row r="231" spans="2:7" ht="14.25" hidden="1" customHeight="1" x14ac:dyDescent="0.3">
      <c r="B231" s="233"/>
      <c r="C231" s="233"/>
      <c r="D231" s="233"/>
      <c r="E231" s="233"/>
      <c r="F231" s="233"/>
      <c r="G231" s="233"/>
    </row>
  </sheetData>
  <sheetProtection password="CBE5" sheet="1" objects="1" scenarios="1" formatColumns="0" selectLockedCells="1"/>
  <mergeCells count="414">
    <mergeCell ref="B24:G24"/>
    <mergeCell ref="B25:G25"/>
    <mergeCell ref="B26:G26"/>
    <mergeCell ref="B27:G27"/>
    <mergeCell ref="B28:G28"/>
    <mergeCell ref="B29:G29"/>
    <mergeCell ref="B23:G23"/>
    <mergeCell ref="H16:N16"/>
    <mergeCell ref="H7:I7"/>
    <mergeCell ref="K22:N22"/>
    <mergeCell ref="K23:N23"/>
    <mergeCell ref="K24:N24"/>
    <mergeCell ref="K25:N25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120:G120"/>
    <mergeCell ref="B121:G121"/>
    <mergeCell ref="B122:G122"/>
    <mergeCell ref="B123:G123"/>
    <mergeCell ref="B124:G124"/>
    <mergeCell ref="B125:G125"/>
    <mergeCell ref="B114:G114"/>
    <mergeCell ref="B115:G115"/>
    <mergeCell ref="B116:G116"/>
    <mergeCell ref="B117:G117"/>
    <mergeCell ref="B118:G118"/>
    <mergeCell ref="B119:G119"/>
    <mergeCell ref="B132:G132"/>
    <mergeCell ref="B133:G133"/>
    <mergeCell ref="B134:G134"/>
    <mergeCell ref="B135:G135"/>
    <mergeCell ref="B136:G136"/>
    <mergeCell ref="B137:G137"/>
    <mergeCell ref="B126:G126"/>
    <mergeCell ref="B127:G127"/>
    <mergeCell ref="B128:G128"/>
    <mergeCell ref="B129:G129"/>
    <mergeCell ref="B130:G130"/>
    <mergeCell ref="B131:G131"/>
    <mergeCell ref="B144:G144"/>
    <mergeCell ref="B145:G145"/>
    <mergeCell ref="B146:G146"/>
    <mergeCell ref="B147:G147"/>
    <mergeCell ref="B148:G148"/>
    <mergeCell ref="B149:G149"/>
    <mergeCell ref="B138:G138"/>
    <mergeCell ref="B139:G139"/>
    <mergeCell ref="B140:G140"/>
    <mergeCell ref="B141:G141"/>
    <mergeCell ref="B142:G142"/>
    <mergeCell ref="B143:G143"/>
    <mergeCell ref="B156:G156"/>
    <mergeCell ref="B157:G157"/>
    <mergeCell ref="B158:G158"/>
    <mergeCell ref="B159:G159"/>
    <mergeCell ref="B160:G160"/>
    <mergeCell ref="B161:G161"/>
    <mergeCell ref="B150:G150"/>
    <mergeCell ref="B151:G151"/>
    <mergeCell ref="B152:G152"/>
    <mergeCell ref="B153:G153"/>
    <mergeCell ref="B154:G154"/>
    <mergeCell ref="B155:G155"/>
    <mergeCell ref="B168:G168"/>
    <mergeCell ref="B169:G169"/>
    <mergeCell ref="B170:G170"/>
    <mergeCell ref="B171:G171"/>
    <mergeCell ref="B172:G172"/>
    <mergeCell ref="B173:G173"/>
    <mergeCell ref="B162:G162"/>
    <mergeCell ref="B163:G163"/>
    <mergeCell ref="B164:G164"/>
    <mergeCell ref="B165:G165"/>
    <mergeCell ref="B166:G166"/>
    <mergeCell ref="B167:G167"/>
    <mergeCell ref="B180:G180"/>
    <mergeCell ref="B181:G181"/>
    <mergeCell ref="B182:G182"/>
    <mergeCell ref="B183:G183"/>
    <mergeCell ref="B184:G184"/>
    <mergeCell ref="B185:G185"/>
    <mergeCell ref="B174:G174"/>
    <mergeCell ref="B175:G175"/>
    <mergeCell ref="B176:G176"/>
    <mergeCell ref="B177:G177"/>
    <mergeCell ref="B178:G178"/>
    <mergeCell ref="B179:G179"/>
    <mergeCell ref="B192:G192"/>
    <mergeCell ref="B193:G193"/>
    <mergeCell ref="B194:G194"/>
    <mergeCell ref="B195:G195"/>
    <mergeCell ref="B196:G196"/>
    <mergeCell ref="B197:G197"/>
    <mergeCell ref="B186:G186"/>
    <mergeCell ref="B187:G187"/>
    <mergeCell ref="B188:G188"/>
    <mergeCell ref="B189:G189"/>
    <mergeCell ref="B190:G190"/>
    <mergeCell ref="B191:G191"/>
    <mergeCell ref="B205:G205"/>
    <mergeCell ref="B206:G206"/>
    <mergeCell ref="B207:G207"/>
    <mergeCell ref="B208:G208"/>
    <mergeCell ref="B209:G209"/>
    <mergeCell ref="B198:G198"/>
    <mergeCell ref="B199:G199"/>
    <mergeCell ref="B200:G200"/>
    <mergeCell ref="B201:G201"/>
    <mergeCell ref="B202:G202"/>
    <mergeCell ref="B203:G203"/>
    <mergeCell ref="B228:G228"/>
    <mergeCell ref="B229:G229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17:G217"/>
    <mergeCell ref="B218:G218"/>
    <mergeCell ref="B219:G219"/>
    <mergeCell ref="B220:G220"/>
    <mergeCell ref="B221:G221"/>
    <mergeCell ref="B210:G210"/>
    <mergeCell ref="B211:G211"/>
    <mergeCell ref="B212:G212"/>
    <mergeCell ref="B213:G213"/>
    <mergeCell ref="B214:G214"/>
    <mergeCell ref="B215:G215"/>
    <mergeCell ref="B204:G204"/>
    <mergeCell ref="K38:N38"/>
    <mergeCell ref="K39:N39"/>
    <mergeCell ref="K40:N40"/>
    <mergeCell ref="K41:N41"/>
    <mergeCell ref="K36:N36"/>
    <mergeCell ref="K37:N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86:N86"/>
    <mergeCell ref="K87:N87"/>
    <mergeCell ref="K88:N88"/>
    <mergeCell ref="K89:N89"/>
    <mergeCell ref="K84:N84"/>
    <mergeCell ref="K85:N85"/>
    <mergeCell ref="K74:N74"/>
    <mergeCell ref="K75:N75"/>
    <mergeCell ref="K76:N76"/>
    <mergeCell ref="K77:N77"/>
    <mergeCell ref="K79:N79"/>
    <mergeCell ref="K80:N80"/>
    <mergeCell ref="K81:N81"/>
    <mergeCell ref="K82:N82"/>
    <mergeCell ref="K83:N83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34:N134"/>
    <mergeCell ref="K135:N135"/>
    <mergeCell ref="K136:N136"/>
    <mergeCell ref="K137:N137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9:N129"/>
    <mergeCell ref="K130:N130"/>
    <mergeCell ref="K131:N131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92:N192"/>
    <mergeCell ref="K193:N193"/>
    <mergeCell ref="K182:N182"/>
    <mergeCell ref="K183:N183"/>
    <mergeCell ref="K184:N184"/>
    <mergeCell ref="K185:N185"/>
    <mergeCell ref="K180:N180"/>
    <mergeCell ref="K181:N181"/>
    <mergeCell ref="K170:N170"/>
    <mergeCell ref="K171:N171"/>
    <mergeCell ref="K172:N172"/>
    <mergeCell ref="K173:N173"/>
    <mergeCell ref="K175:N175"/>
    <mergeCell ref="K176:N176"/>
    <mergeCell ref="K177:N177"/>
    <mergeCell ref="K178:N178"/>
    <mergeCell ref="K179:N179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195:N195"/>
    <mergeCell ref="K196:N196"/>
    <mergeCell ref="K197:N197"/>
    <mergeCell ref="K42:N42"/>
    <mergeCell ref="K43:N43"/>
    <mergeCell ref="K44:N44"/>
    <mergeCell ref="K45:N45"/>
    <mergeCell ref="K46:N46"/>
    <mergeCell ref="K47:N47"/>
    <mergeCell ref="K48:N48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62:N62"/>
    <mergeCell ref="K63:N63"/>
    <mergeCell ref="K64:N64"/>
    <mergeCell ref="K65:N65"/>
    <mergeCell ref="K60:N60"/>
    <mergeCell ref="K61:N61"/>
    <mergeCell ref="K50:N50"/>
    <mergeCell ref="K90:N90"/>
    <mergeCell ref="K91:N91"/>
    <mergeCell ref="K92:N92"/>
    <mergeCell ref="K93:N93"/>
    <mergeCell ref="K94:N94"/>
    <mergeCell ref="K95:N95"/>
    <mergeCell ref="K96:N96"/>
    <mergeCell ref="K97:N97"/>
    <mergeCell ref="K126:N126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10:N110"/>
    <mergeCell ref="K111:N111"/>
    <mergeCell ref="K112:N112"/>
    <mergeCell ref="K113:N113"/>
    <mergeCell ref="K108:N108"/>
    <mergeCell ref="K109:N109"/>
    <mergeCell ref="K98:N98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74:N174"/>
    <mergeCell ref="K162:N162"/>
    <mergeCell ref="K163:N163"/>
    <mergeCell ref="K164:N164"/>
    <mergeCell ref="K165:N165"/>
    <mergeCell ref="K166:N166"/>
    <mergeCell ref="K167:N167"/>
    <mergeCell ref="K168:N168"/>
    <mergeCell ref="K169:N169"/>
    <mergeCell ref="K158:N158"/>
    <mergeCell ref="K159:N159"/>
    <mergeCell ref="K160:N160"/>
    <mergeCell ref="K161:N161"/>
    <mergeCell ref="K156:N156"/>
    <mergeCell ref="K157:N157"/>
    <mergeCell ref="K146:N146"/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214:N214"/>
    <mergeCell ref="K215:N215"/>
    <mergeCell ref="K198:N198"/>
    <mergeCell ref="K199:N199"/>
    <mergeCell ref="K200:N200"/>
    <mergeCell ref="K201:N201"/>
    <mergeCell ref="K202:N202"/>
    <mergeCell ref="K203:N203"/>
    <mergeCell ref="K186:N186"/>
    <mergeCell ref="K187:N187"/>
    <mergeCell ref="K188:N188"/>
    <mergeCell ref="K189:N189"/>
    <mergeCell ref="K190:N190"/>
    <mergeCell ref="K191:N191"/>
  </mergeCells>
  <dataValidations count="2">
    <dataValidation type="list" allowBlank="1" showInputMessage="1" showErrorMessage="1" sqref="H15:N15" xr:uid="{00000000-0002-0000-0500-000000000000}">
      <formula1>$R$8:$R$10</formula1>
    </dataValidation>
    <dataValidation type="list" allowBlank="1" showInputMessage="1" showErrorMessage="1" sqref="H16:N16" xr:uid="{00000000-0002-0000-0500-000001000000}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v.02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Tomáš Vilém</cp:lastModifiedBy>
  <cp:lastPrinted>2013-07-16T08:45:55Z</cp:lastPrinted>
  <dcterms:created xsi:type="dcterms:W3CDTF">2013-06-26T11:18:31Z</dcterms:created>
  <dcterms:modified xsi:type="dcterms:W3CDTF">2021-09-17T19:52:31Z</dcterms:modified>
</cp:coreProperties>
</file>